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600" windowHeight="7860" activeTab="0"/>
  </bookViews>
  <sheets>
    <sheet name="ตัวชี้วัดพื้นฐาน-60" sheetId="1" r:id="rId1"/>
    <sheet name="Sheet1" sheetId="2" r:id="rId2"/>
  </sheets>
  <externalReferences>
    <externalReference r:id="rId5"/>
  </externalReferences>
  <definedNames>
    <definedName name="_xlnm.Print_Titles" localSheetId="0">'ตัวชี้วัดพื้นฐาน-60'!$2:$3</definedName>
  </definedNames>
  <calcPr fullCalcOnLoad="1"/>
</workbook>
</file>

<file path=xl/comments1.xml><?xml version="1.0" encoding="utf-8"?>
<comments xmlns="http://schemas.openxmlformats.org/spreadsheetml/2006/main">
  <authors>
    <author>Walailak University</author>
  </authors>
  <commentList>
    <comment ref="A241" authorId="0">
      <text>
        <r>
          <rPr>
            <b/>
            <sz val="8"/>
            <rFont val="Tahoma"/>
            <family val="2"/>
          </rPr>
          <t>Walailak University:</t>
        </r>
        <r>
          <rPr>
            <sz val="8"/>
            <rFont val="Tahoma"/>
            <family val="2"/>
          </rPr>
          <t xml:space="preserve">
งบแผ่นดิน</t>
        </r>
      </text>
    </comment>
  </commentList>
</comments>
</file>

<file path=xl/sharedStrings.xml><?xml version="1.0" encoding="utf-8"?>
<sst xmlns="http://schemas.openxmlformats.org/spreadsheetml/2006/main" count="789" uniqueCount="482">
  <si>
    <t>ระบบ</t>
  </si>
  <si>
    <t xml:space="preserve">ล้านบาท </t>
  </si>
  <si>
    <t xml:space="preserve">ร้อยละ </t>
  </si>
  <si>
    <t>ครั้ง</t>
  </si>
  <si>
    <t>ร้อยละ</t>
  </si>
  <si>
    <t xml:space="preserve"> -</t>
  </si>
  <si>
    <t>โครงการ</t>
  </si>
  <si>
    <t>ชิ้นงาน</t>
  </si>
  <si>
    <t>เรื่อง</t>
  </si>
  <si>
    <t>แห่ง</t>
  </si>
  <si>
    <t>ศูนย์บรรณสารฯ</t>
  </si>
  <si>
    <t>หน่วยงาน</t>
  </si>
  <si>
    <t>แผน</t>
  </si>
  <si>
    <t>ผล</t>
  </si>
  <si>
    <t>กิจกรรม</t>
  </si>
  <si>
    <t>ผู้รับผิดชอบ</t>
  </si>
  <si>
    <t>ผลการดำเนินงาน</t>
  </si>
  <si>
    <t>ศูนย์คอมพิวเตอร์</t>
  </si>
  <si>
    <t>รายงานผลการดำเนินงานตามตัวชี้วัดผลผลิตหลักในแผนปฏิบัติการประจำปีงบประมาณ 2559</t>
  </si>
  <si>
    <t>แผนงาน งาน/โครงการ  /ตัวชี้วัด</t>
  </si>
  <si>
    <t>หน่วย</t>
  </si>
  <si>
    <t>/ปัญหาอุปสรรค</t>
  </si>
  <si>
    <t>แผนงานจัดการศึกษาอุดมศึกษา</t>
  </si>
  <si>
    <t>ผลผลิต : ผู้สำเร็จการศึกษา (ภาพรวม)</t>
  </si>
  <si>
    <t xml:space="preserve"> 1. จำนวนผู้สำเร็จการศึกษา </t>
  </si>
  <si>
    <t>(คน)</t>
  </si>
  <si>
    <t>ส่วนแผนงาน</t>
  </si>
  <si>
    <t xml:space="preserve">    - ปริญญาตรี</t>
  </si>
  <si>
    <t xml:space="preserve">    - บัณฑิตศึกษา</t>
  </si>
  <si>
    <t xml:space="preserve"> 2. จำนวนนักศึกษาที่เข้าใหม่ </t>
  </si>
  <si>
    <t xml:space="preserve">3. จำนวนนักศึกษาคงอยู่ </t>
  </si>
  <si>
    <t>4. ผู้สำเร็จการศึกษาที่ได้งานทำ ศึกษาต่อ หรือประกอบอาชีพอิสระภายในระยะเวลา 1 ปี</t>
  </si>
  <si>
    <t xml:space="preserve">  (ร้อยละ)</t>
  </si>
  <si>
    <t>5.ความพึงพอใจของผู้ใช้บัณฑิต</t>
  </si>
  <si>
    <t xml:space="preserve"> (ร้อยละ)</t>
  </si>
  <si>
    <t xml:space="preserve">6.ร้อยละของนักศึกษาที่สำเร็จการศึกษาตามเวลาปกติ (ของผู้ที่เข้าศึกษาในรุ่นนั้น) </t>
  </si>
  <si>
    <t>(ร้อยละ)</t>
  </si>
  <si>
    <t>ศูนย์บริการการศึกษา</t>
  </si>
  <si>
    <t>งาน/โครงการ  งานจัดการศึกษาด้านวิทยาศาสตร์และเทคโนโลยี</t>
  </si>
  <si>
    <t xml:space="preserve"> 7.จำนวนผู้สำเร็จการศึกษา </t>
  </si>
  <si>
    <t xml:space="preserve">   - บัณฑิตศึกษา</t>
  </si>
  <si>
    <t xml:space="preserve"> 8.จำนวนนักศึกษาที่เข้าใหม่ </t>
  </si>
  <si>
    <t xml:space="preserve"> 9. จำนวนนักศึกษาคงอยู่ </t>
  </si>
  <si>
    <t>10.ผู้สำเร็จการศึกษาที่ได้งานทำ ศึกษาต่อ หรือประกอบอาชีพอิสระภายในระยะเวลา 1 ปี</t>
  </si>
  <si>
    <t xml:space="preserve"> 11. ความพึงพอใจของผู้ใช้บัณฑิต</t>
  </si>
  <si>
    <t xml:space="preserve"> 12. ร้อยละของนักศึกษาที่สำเร็จการศึกษาตามเวลาปกติ (ของผู้ที่เข้าศึกษาในรุ่นนั้น) </t>
  </si>
  <si>
    <t>งาน/โครงการ  งานจัดการศึกษาด้านวิทยาศาสตร์สุขภาพ</t>
  </si>
  <si>
    <t xml:space="preserve">13. จำนวนผู้สำเร็จการศึกษา </t>
  </si>
  <si>
    <t>14. จำนวนนักศึกษาเข้าใหม่</t>
  </si>
  <si>
    <t xml:space="preserve">15.จำนวนนักศึกษาคงอยู่ </t>
  </si>
  <si>
    <t>16. ผู้สำเร็จการศึกษาที่ได้งานทำ ศึกษาต่อ หรือประกอบอาชีพอิสระภายในระยะเวลา 1 ปี</t>
  </si>
  <si>
    <t>17.ความพึงพอใจของผู้ใช้บัณฑิต</t>
  </si>
  <si>
    <t xml:space="preserve">18.ร้อยละของนักศึกษาที่สำเร็จการศึกษาตามเวลาปกติ (ของผู้ที่เข้าศึกษาในรุ่นนั้น) </t>
  </si>
  <si>
    <t>งาน/โครงการ  งานจัดการศึกษาด้านสังคมศาสตร์</t>
  </si>
  <si>
    <t xml:space="preserve">19.จำนวนผู้สำเร็จการศึกษา </t>
  </si>
  <si>
    <t>20. จำนวนนักศึกษาเข้าใหม่</t>
  </si>
  <si>
    <t xml:space="preserve">21. จำนวนนักศึกษาคงอยู่ </t>
  </si>
  <si>
    <t>22. ผู้สำเร็จการศึกษาที่ได้งานทำ ศึกษาต่อ หรือประกอบอาชีพอิสระภายในระยะเวลา 1 ปี</t>
  </si>
  <si>
    <t>23. ความพึงพอใจของผู้ใช้บัณฑิต</t>
  </si>
  <si>
    <t xml:space="preserve">24. ร้อยละของนักศึกษาที่สำเร็จการศึกษาตามเวลาปกติ (ของผู้ที่เข้าศึกษาในรุ่นนั้น) </t>
  </si>
  <si>
    <t>งาน/โครงการ  โครงการผลิตแพทย์และพยาบาลเพิ่ม</t>
  </si>
  <si>
    <t xml:space="preserve">25.จำนวนผู้สำเร็จการศึกษา </t>
  </si>
  <si>
    <t>26. จำนวนนักศึกษาเข้าใหม่</t>
  </si>
  <si>
    <t xml:space="preserve">27. จำนวนนักศึกษาคงอยู่ </t>
  </si>
  <si>
    <t>28.ผู้สำเร็จการศึกษาที่ได้งานทำ ศึกษาต่อ หรือประกอบอาชีพอิสระภายในระยะเวลา 1 ปี</t>
  </si>
  <si>
    <t>29. ความพึงพอใจของผู้ใช้บัณฑิต</t>
  </si>
  <si>
    <t xml:space="preserve">30.ร้อยละของนักศึกษาที่สำเร็จการศึกษาตามเวลาปกติ (ของผู้ที่เข้าศึกษาในรุ่นนั้น) </t>
  </si>
  <si>
    <t>แผนงานสนับสนุนการจัดการศึกษา</t>
  </si>
  <si>
    <t>งานสนับสนุนการจัดการศึกษา</t>
  </si>
  <si>
    <t>31. จำนวนโครงการส่งเสริมและพัฒนาการเรียนรู้เชิงรุก</t>
  </si>
  <si>
    <t>(กิจกรรม)</t>
  </si>
  <si>
    <t>ส่วนส่งเสริมวิชาการ</t>
  </si>
  <si>
    <t>32.ปรับปรุงและพัฒนาหลักสูตร</t>
  </si>
  <si>
    <t>(หลักสูตร)</t>
  </si>
  <si>
    <t xml:space="preserve">35. บริการเพื่อการเรียนการสอนและการวิจัยแก่นักศึกษาระดับบัณฑิตศึกษา </t>
  </si>
  <si>
    <t>ศูนย์เครื่องมือวิทยาศาสตร์ฯ</t>
  </si>
  <si>
    <t xml:space="preserve">36. บริการเพื่อการเรียนการสอนและการวิจัยแก่อาจารย์ </t>
  </si>
  <si>
    <t xml:space="preserve">37.จำนวนวัสดุและครุภัณฑ์ที่เกิดจากการพัฒนาเครื่องมือ </t>
  </si>
  <si>
    <t>38. จำนวนนักศึกษาที่ปฏิบัติงานสหกิจศึกษา</t>
  </si>
  <si>
    <t>ศูนย์สหกิจศึกษาฯ</t>
  </si>
  <si>
    <t>นศ.ปฏิบัติสหกิจศึกษาในประเทศ</t>
  </si>
  <si>
    <t>นศ.ปฏิบัติสหกิจศึกษาต่างประเทศ</t>
  </si>
  <si>
    <t>39.จำนวนนักศึกษาแลกเปลี่ยนด้านสหกิจศึกษากับมหาวิทยาลัยต่างประเทศ</t>
  </si>
  <si>
    <t>คน</t>
  </si>
  <si>
    <t xml:space="preserve"> 40.จำนวนกิจกรรมเชิงพัฒนาและบริการวิชาการด้านสหกิจศึกษาร่วมกับ เครือข่ายย่อย C7 สหกิจศึกษาภาคใต้ ตอนบนรวมทั้งระดับประเทศและ นานาชาติร่วมกับสมาคมสหกิจศึกษาไทย</t>
  </si>
  <si>
    <t xml:space="preserve"> (เรื่อง)</t>
  </si>
  <si>
    <t>41.จำนวนหนังสือต่อนักศึกษา</t>
  </si>
  <si>
    <t xml:space="preserve"> (เล่มต่อคน)</t>
  </si>
  <si>
    <t>18 : 1</t>
  </si>
  <si>
    <t>42.จำนวนหนังสือต่ออาจารย์</t>
  </si>
  <si>
    <t>100 : 1</t>
  </si>
  <si>
    <t>43. จำนวนกิจกรรมส่งเสริมการเรียนรู้สารสนเทศและการเรียนรู้ตลอดชีวิต</t>
  </si>
  <si>
    <t>44. จำนวนนักศึกษาที่เข้าใหม่ต่อจำนวนนักศึกษาที่ประกาศรับ</t>
  </si>
  <si>
    <t>&gt;80 - 84</t>
  </si>
  <si>
    <t>45.ผลการเรียนเฉลี่ยสะสม (GPAX) ในระดับมัธยมศึกษาตอนปลายของนักศึกษาที่รับเข้าใหม่</t>
  </si>
  <si>
    <t>&gt;2.76 - 3.00</t>
  </si>
  <si>
    <t xml:space="preserve">46.ผลการเรียนเฉลี่ยสะสม (GPAX) ของนักศึกษาทุกคนที่สำเร็จการศึกษา ในปีการศึกษานั้นๆ </t>
  </si>
  <si>
    <t>47.ระดับความพึงพอใจของนักศึกษาต่อคุณภาพการสอนของอาจารย์และสิ่งสนับสนุนการเรียนรู้</t>
  </si>
  <si>
    <t>50.ระดับความพึงพอใจของผู้เข้าร่วมกิจกรรมประกันคุณภาพการศึกษาของนักศึกษา</t>
  </si>
  <si>
    <t xml:space="preserve"> (ค่าเฉลี่ย)</t>
  </si>
  <si>
    <t>&gt;3.51</t>
  </si>
  <si>
    <t xml:space="preserve">51.นักศึกษามีระดับความรู้ความเข้าใจที่เพิ่มขึ้นภายหลังจากเข้าร่วมโครงการฝึกอบรมต่างๆ เกี่ยวกับการประกันคุณภาพการศึกษาที่มหาวิทยาลัยจัดขึ้น </t>
  </si>
  <si>
    <t>52.ความพร้อมของครุภัณฑ์และวัสดุอุปกรณ์</t>
  </si>
  <si>
    <t>53.สถานประกอบการมีความพึงพอใจต่อการปฏิบัติงานของนักศึกษาสหกิจศึกษา</t>
  </si>
  <si>
    <t xml:space="preserve">54. ร้อยละของโครงงาน/การปฏิบัติงานสหกิจศึกษาที่สถานประกอบการนำไปใช้ประโยชน์ </t>
  </si>
  <si>
    <t xml:space="preserve">55. ร้อยละของนักศึกษาที่ได้รับการเสนองานจากสถานประกอบการที่ไปปฏิบัติงานสหกิจศึกษาถ้ามีตำแหน่งว่าง </t>
  </si>
  <si>
    <t>56. ความพึงพอใจของผู้ใช้บริการที่เข้าร่วมกิจกรรมส่งเสริมการเรียนรู้ สารสนเทศและการเรียนรู้ตลอดชีวิต</t>
  </si>
  <si>
    <t xml:space="preserve">57.จำนวนกิจกรรม/โครงการแลกเปลี่ยนนักศึกษากับสถาบันการศึกษาในต่างประเทศ </t>
  </si>
  <si>
    <t xml:space="preserve">(กิจกรรม/โครงการ) </t>
  </si>
  <si>
    <t>&gt;5</t>
  </si>
  <si>
    <t>ส่วนวิเทศสัมพันธ์</t>
  </si>
  <si>
    <t xml:space="preserve">58.จำนวนทุนโครงการแลกเปลี่ยนนักศึกษาของสถาบันอุดมศึกษาไทยกับต่างประเทศ </t>
  </si>
  <si>
    <t>59. จำนวนกิจกรรม/โครงการในการแลกเปลี่ยนอาจารย์อาคันตุกะกับสถาบันการศึกษาในต่างประเทศ</t>
  </si>
  <si>
    <t>60.จำนวนทุนสนับสนุนโครงการพัฒนาบัณฑิตศึกษานานาชาติ</t>
  </si>
  <si>
    <t xml:space="preserve"> (ทุน)</t>
  </si>
  <si>
    <t>61. ร้อยละของ MOU ที่มีการดำเนินการอย่างต่อเนื่องต่อ MOU ที่มีอยู่ในปัจจุบันทั้งหมด</t>
  </si>
  <si>
    <t>&gt;90</t>
  </si>
  <si>
    <t>งานบริหารจัดการกลาง</t>
  </si>
  <si>
    <t xml:space="preserve">62.รายงานผลการดำเนินงานตามโครงการพิเศษ </t>
  </si>
  <si>
    <t>(เรื่อง)</t>
  </si>
  <si>
    <t>63.ผลงานวิจัยสถาบัน</t>
  </si>
  <si>
    <t>64.ความพึงพอใจของผู้รับบริการ</t>
  </si>
  <si>
    <t>หน่วยตรวจสอบภายใน สำนักงานสภามวล. ส่วนแผนงาน ส่วนพัสดุ ส่วนสารบรรณฯ ส่วนการเงินฯ ส่วนประชาสัมพันธ์ ส่วนการเจ้าหน้าที่ ส่วนวิเทศสัมพันธ์</t>
  </si>
  <si>
    <t>65. สภาสถาบันประเมินผลการบริหารงานของสถาบันและผู้บริหารนำผลการประเมินไปปรับปรุงการบริหารงานอย่างเป็นรูปธรรม</t>
  </si>
  <si>
    <t>สำนักงานสภามหาวิทยาลัย</t>
  </si>
  <si>
    <t>66.จำนวนข้อเสนอแนะที่หน่วยรับการตรวจสอบนำไปใช้ปรับปรุงแก้ไข</t>
  </si>
  <si>
    <t>หน่วยตรวจสอบภายใน</t>
  </si>
  <si>
    <t>67. การสรรหา บรรจุและแต่งตั้งพนักงานที่เป็นไปตามแผน</t>
  </si>
  <si>
    <t>ส่วนการเจ้าหน้าที่</t>
  </si>
  <si>
    <t>68. อัตราการลาออกของพนักงาน</t>
  </si>
  <si>
    <t>69.ร้อยละความพึงพอใจต่อระบบการประเมินผลการปฏิบัติงานและการขึ้นเงินเดือน</t>
  </si>
  <si>
    <t>70.ความมีชื่อเสียงของมหาวิทยาลัย (พิจารณาจากผู้ใช้บัณฑิตและเพื่อนร่วมงานของบัณฑิตที่เคยได้ยินชื่อของมหาวิทยาลัย</t>
  </si>
  <si>
    <t>71.ความสามารถในการดำเนินการจัดหาได้ตามคู่มือพัสดุ</t>
  </si>
  <si>
    <t>ส่วนพัสดุ</t>
  </si>
  <si>
    <t>งานบริการสาธารณูปโภคและสิ่งอำนวยความสะดวก</t>
  </si>
  <si>
    <t xml:space="preserve">75. อัตราส่วนจำนวนนักศึกษาต่อจำนวนเครื่องคอมพิวเตอร์ </t>
  </si>
  <si>
    <t>คน/เครื่อง</t>
  </si>
  <si>
    <t>8:1</t>
  </si>
  <si>
    <t>76. อัตราส่วนจำนวนบุคลากรต่อจำนวนเครื่องคอมพิวเตอร์</t>
  </si>
  <si>
    <t>1:1</t>
  </si>
  <si>
    <t>77.ระบบงานสารสนเทศและซอฟแวร์ประยุกต์ที่พัฒนาแล้วเสร็จตามแผน</t>
  </si>
  <si>
    <t xml:space="preserve"> (ระบบ)</t>
  </si>
  <si>
    <t>10</t>
  </si>
  <si>
    <t>78. ความสามารถในการประหยัดพลังงานค่าไฟฟ้า เปรียบเทียบกับปีงบประมาณ ที่ผ่านมา(ค่าไฟฟ้าลดลง)</t>
  </si>
  <si>
    <t>ส่วนอาคารสถานที่</t>
  </si>
  <si>
    <t>79.ความสามารถในการประหยัดพลังงาน ค่าน้ำมัน เชื้อเพลิงเปรียบเทียบกับ ปีงบประมาณที่ผ่านมา (ค่าน้ำมันลดลง)</t>
  </si>
  <si>
    <t xml:space="preserve">81.ร้อยละความสำเร็จในการพัฒนาระบบสารสนเทศเพื่อการประเมินผลการปฏิบัติงาน </t>
  </si>
  <si>
    <t>ศูนย์คอมพิวเตอร์, ส่วนการเจ้าหน้าที่</t>
  </si>
  <si>
    <t>งานก่อสร้าง  ปรับปรุงและซ่อมแซมอาคารและระบบสาธารณูปโภค</t>
  </si>
  <si>
    <t xml:space="preserve">82.จำนวนการก่อสร้างอาคาร  </t>
  </si>
  <si>
    <t>รายการ</t>
  </si>
  <si>
    <t>83. ดำเนินการก่อสร้างแล้วเสร็จในเวลาที่กำหนด</t>
  </si>
  <si>
    <t>&gt;70</t>
  </si>
  <si>
    <t>งานบริหารสินทรัพย์</t>
  </si>
  <si>
    <t>84.ความพึงพอใจของนักศึกษาและผู้ใช้บริการร้านอาหารและร้านค้า</t>
  </si>
  <si>
    <t>ค่าเฉลี่ย</t>
  </si>
  <si>
    <t>≥3.51</t>
  </si>
  <si>
    <t>ส่วนการเงินและบัญชี(งานอาหารร้านค้า)</t>
  </si>
  <si>
    <t>85. รายได้จากการให้เช่าสถานที่</t>
  </si>
  <si>
    <t>บาท</t>
  </si>
  <si>
    <t>แผนงานกิจการนักศึกษา</t>
  </si>
  <si>
    <t>งานกิจการนักศึกษา</t>
  </si>
  <si>
    <t>86. จำนวนกิจกรรมส่งเสริมพัฒนานักศึกษา</t>
  </si>
  <si>
    <t>ส่วนกิจการนักศึกษา</t>
  </si>
  <si>
    <t xml:space="preserve">87.จำนวนโครงการ/กิจกรรมส่งเสริมสุขภาพนักศึกษา </t>
  </si>
  <si>
    <t>88.จำนวนนักศึกษาเข้าร่วมกิจกรรมพัฒนานักศึกษาต่อจำนวนนักศึกษาทั้งหมด</t>
  </si>
  <si>
    <t>89.ความพึงพอใจของผู้ใช้บริการ : นักศึกษา ที่ปรึกษากิจกรรม ศิษย์เก่า</t>
  </si>
  <si>
    <t>งานหอพักนักศึกษา</t>
  </si>
  <si>
    <t>90.จำนวนกิจกรรมพัฒนาสภาพแวดล้อมภายในหรือภายนอกหอพัก</t>
  </si>
  <si>
    <t>91. ความพึงพอใจของนักศึกษาต่อระบบบริการดูแลช่วยเหลือนักศึกษาที่หอพัก</t>
  </si>
  <si>
    <t>92. ความพึงพอใจของนักศึกษาต่อการจัดสภาพแวดล้อมทั้งภายในและบริเวณโดยรอบหอพัก</t>
  </si>
  <si>
    <t>93. รายได้จากหอพักนักศึกษา</t>
  </si>
  <si>
    <t>ล้านบาท</t>
  </si>
  <si>
    <t>แผนงานพัฒนาองค์กรและบุคลากร</t>
  </si>
  <si>
    <t>94.การพัฒนาศักยภาพการทำงานแก่บุคลากรที่จัดโดยมวล.</t>
  </si>
  <si>
    <t>หน่วยพัฒนาองค์กร</t>
  </si>
  <si>
    <t xml:space="preserve">95.พนักงานและนักเรียนทุนสำเร็จการศึกษาตามหลักสูตร </t>
  </si>
  <si>
    <t>96. จำนวนนวัตกรรมการทำงานที่เกิดขึ้น</t>
  </si>
  <si>
    <t>97..จำนวนระบบงานที่ได้รับการพัฒนาปรับปรุง</t>
  </si>
  <si>
    <t>ชิ้นงาน/ระบบงาน</t>
  </si>
  <si>
    <t>98. จำนวนบุคลากรที่เข้าร่วมพัฒนาศักยภาพการทำงานแก่บุคลากรที่จัดโดยมวล.</t>
  </si>
  <si>
    <t>99. จำนวนบุคลากรสายสนับสนุนที่ได้รับการพัฒนาความรู้และทักษะทั้งในและต่างประเทศ</t>
  </si>
  <si>
    <t xml:space="preserve">100. ความพึงพอใจของผู้รับบริการ </t>
  </si>
  <si>
    <t xml:space="preserve"> (ร้อยละ )</t>
  </si>
  <si>
    <t xml:space="preserve">101.งบประมาณสำหรับการพัฒนาอาจารย์ทั้งในและต่างประเทศต่ออาจารย์ประจำ </t>
  </si>
  <si>
    <t>(บาท : คน)</t>
  </si>
  <si>
    <t>102.จำนวนโครงการเสริมสร้างวัฒนธรรมองค์กร</t>
  </si>
  <si>
    <t>103.จำนวนระบบงานที่ได้รับการพัฒนาปรับปรุง</t>
  </si>
  <si>
    <t>104.หน่วยงานเข้าร่วมโครงการ Happy Work Place และผ่านเกณฑ์ การประเมินระดับดีมาก</t>
  </si>
  <si>
    <t>105.ร้อยละบุคลากรที่มีค่าคะแนนเฉลี่ยความสุขไม่น้อยกว่าร้อยละ 50-74.99</t>
  </si>
  <si>
    <t>106. ร้อยละของโครงการที่ตอบสนองต่อพันธกิจยุทธศาสตร์</t>
  </si>
  <si>
    <t>สถาบันวิจัยและพัฒนา</t>
  </si>
  <si>
    <t>ศูนย์บริการวิขาการ</t>
  </si>
  <si>
    <t>อุทยานวิทยาศาสตร์ภาคใต้</t>
  </si>
  <si>
    <t>งานสนับสนุนการบูรณาการพันธกิจสัมพันธ์กับชุมชน</t>
  </si>
  <si>
    <t>แผนงานตามมาตรการกระตุ้นการลงทุนขนาดเล็กของรัฐบาล</t>
  </si>
  <si>
    <t>108. ดำเนินการก่อสร้างแล้วเสร็จในเวลาที่กำหนด</t>
  </si>
  <si>
    <t>งานวิจัย พัฒนา และถ่ายทอดเทคโนโลยี</t>
  </si>
  <si>
    <t>109.จำนวนโครงการวิจัยใหม่</t>
  </si>
  <si>
    <t xml:space="preserve">         - งบประมาณแผ่นดิน</t>
  </si>
  <si>
    <t xml:space="preserve">         - ทุนภายใน</t>
  </si>
  <si>
    <t xml:space="preserve">         - ทุนภายในต่อเนื่อง</t>
  </si>
  <si>
    <t xml:space="preserve">         - ทุน มวล.สมทบกับแหล่งทุนภายนอก</t>
  </si>
  <si>
    <t xml:space="preserve">         - ทุนภายนอก</t>
  </si>
  <si>
    <t>110.จำนวนโครงการวิจัยที่แล้วเสร็จ</t>
  </si>
  <si>
    <t xml:space="preserve">111.จำนวนโครงการวิจัยที่มีการเผยแพร่ในวารสารหรือนำไปอ้างอิงในระดับชาติหรือนานาชาติหรือนำไปใช้งาน </t>
  </si>
  <si>
    <t xml:space="preserve">112.จำนวนโครงการวิจัยหรือสิ่งประดิษฐ์ที่ยื่นและขอจดทะเบียนทรัพย์สินทางปัญญา </t>
  </si>
  <si>
    <t xml:space="preserve">113. จำนวนเงินทุนภายนอก (เข้ามาระหว่างปี) </t>
  </si>
  <si>
    <t>(ล้านบาท)</t>
  </si>
  <si>
    <t>114.จำนวนโครงการ</t>
  </si>
  <si>
    <t>1. ความหลากหลายของพันธุ์พืชวงศ์ขิงข่า (Zingiberaceae) ในพื้นทีภาคใต้ตอนบน</t>
  </si>
  <si>
    <t>อุทยานพฤกษศาสตร์</t>
  </si>
  <si>
    <t>2. สำรวจและเก็บรวบรวมพันธุ์ไม้พื้นถิ่นดั้งเดิมและพรรณไม้เขต มวล.ใน Herbarium : มีไม้เดิมจากการสำรวจในอุทยานพฤกษศาสตร์ 219 ชนิด</t>
  </si>
  <si>
    <t>3.สำรวจความหลายหลายของพันธุ์ไม้ท้องถิ่นในชุมชนต้นน้ำ บ้านเขาวัง ต.หินตก อ.ร่อนพิบูลย์ : ข้อมูลพันธุ์ไม้ท้องถิ่นในสวนสมรม 103 ชนิด พันธุ์ไม้ในเส้นทางศึกษาธรรมชาติป่าชุมชน 53 ชนิด</t>
  </si>
  <si>
    <t xml:space="preserve">4. โครงการรักษ์ป่า ดูแลไม้ มวล. : ดำเนินงานปกปักพื้นที่บริเวณทิศใต้ของอุทยานพฤกษศาสตร์พื้นที่ประมาณ 5 ไร่ ระยะทางยาว 1 กิโลเมตร ซึ่งเป็นที่มีความหลากหลายของพืช ไม้ยืนต้น ไม้พุ่ม ไม้เลื้อยต่าง ๆ เช่น ชุมแสง พุดน้ำ กล้วยไม้ขนาดเล็ก มะไฟ </t>
  </si>
  <si>
    <t xml:space="preserve">5. สำรวจความหลากหลายพันธุ์ไม้ในวัดต่างๆ  
อ.เมือง  จ.นครศรีฯ : จำนวน 20 วัด มีพันธุ์ไม้ประมาณ 30 ชนิด และพบไม้ “สรรพยา” ที่วัดมะม่วงขาว ซึ่งเป็นพวก Sapotaceae และยังไม่ได้ระบุชนิด อยู่ระหว่างการจำแนกและสันนิษฐานว่าเป็นไม้จากอินเดีย หรือศรีลังกา นำเข้ามาพร้อมสำเภาในสมัยเผยแพร่พุทธศาสนา
</t>
  </si>
  <si>
    <t xml:space="preserve">6.สำรวจและจัดทำฐานข้อมูลความหลากหลายพันธุ์ไม้ป่าชายเลนอ่าวปากพญา จ.นครศรีฯ
</t>
  </si>
  <si>
    <t>7.จัดทำสวนพรรณไม้ในวรรณคดีโดยได้รวบรวมพันธุ์ไม้ทั้งสิ้น 80 ชนิด รวม 208 ต้น</t>
  </si>
  <si>
    <t>8.ปลูกพันธุ์ไม้ประจำพระองค์ (สีม่วง)</t>
  </si>
  <si>
    <t>9.สวนสมุนไพรสำนักวิชาเภสัชศาสตร์ มหาวิทยาลัยวลัยลักษณ์ : รวบรวมพืชสมุนไพร เพื่อนำมาปลูกไว้ในสวนสมุนไพรจำนวน 126 ชนิด 498 ต้น และทำป้ายชื่อพรรณไม้ ระบุ ชื่อพืช ชื่อวิทยาศาสตร์ ชื่อวงศ์ สรรพคุณ และให้บริการวิชาการองค์ความรู้เกี่ยวกับพืชสมุนไพร และนำตัวอย่างพืช มาใช้ในการเรียนการสอนในรายวิชาของสำนักวิชาเภสัชศาสตร์</t>
  </si>
  <si>
    <t>10.สำรวจข้อมูลพันธุ์ไม้ป่าชายเลนในท้องถิ่นบ้านปากพญา : พบพันธุ์ไม้เด่นในเส้นทางศึกษาธรรมชาติจำนวน 26 ชนิด</t>
  </si>
  <si>
    <t>11. ศึกษาความหลากหลายทางพันธุกรรมของพืชสกุลดาหลา (Etlingera) ในภาคใต้ของประเทศไทย</t>
  </si>
  <si>
    <t>12. จัดโครงการนักพฤกษศาสตร์รุ่นเยาว์  รุ่นที่ 2 มีผู้เข้าร่วมจำนวน 171 คน</t>
  </si>
  <si>
    <t>ไม่ได้ดำเนินการสำรวจความหลากหลายของชนิดพืชบริเวณป่าพรุเดิมของ ม.วลัยลักษณ์เนื่องจากพื้นที่ดังกล่าวได้เปลี่ยนเป็นแปลงเกษตรเชิงเดี่ยว</t>
  </si>
  <si>
    <t>งานสนับสนุนการวิจัยวิทยาการสุขภาพ</t>
  </si>
  <si>
    <t>115.จำนวนการให้บริการวิจัยแก่บุคลากรทั้งภายในและภายนอก</t>
  </si>
  <si>
    <t>ศูนย์วิจัยวิทยาการสุขภาพ</t>
  </si>
  <si>
    <t xml:space="preserve">118.ร้อยละของระดับความพึงพอใจของผู้รับบริการ </t>
  </si>
  <si>
    <t>แผนงานบริการวิชาการแก่สังคม</t>
  </si>
  <si>
    <t>งานบริการวิชาการแก่ชุมชน</t>
  </si>
  <si>
    <t xml:space="preserve">120. จำนวนการจัดอบรมและสัมมนา </t>
  </si>
  <si>
    <t>ส่วนแผนงาน,ศูนย์บริการวิขาการ,สำนักวิชา</t>
  </si>
  <si>
    <t>121. จำนวนผู้รับบริการ</t>
  </si>
  <si>
    <t>122. จำนวนการวิเคราะห์ทดสอบต่อปี</t>
  </si>
  <si>
    <t>123. ความพึงพอใจของผู้รับบริการ /หน่วยงาน/องค์กรที่รับบริการวิชาการและวิชาชีพ</t>
  </si>
  <si>
    <t>124. จำนวนผู้รับบริการที่สามารถนำเอาความรู้ไปใช้ประโยชน์</t>
  </si>
  <si>
    <t xml:space="preserve">125. ความแม่นยำในการวินิจฉัย </t>
  </si>
  <si>
    <t>126. รายได้จากการบริการวิชาการ</t>
  </si>
  <si>
    <t>ส่วนแผนงาน, ศูนย์บริการวิขาการ</t>
  </si>
  <si>
    <t>127.รายได้จากการบริการวิเคราะห์ทดสอบ</t>
  </si>
  <si>
    <t xml:space="preserve"> (ร้อยละ)   </t>
  </si>
  <si>
    <t>แผนงานด้านบริการที่มีรายรับ</t>
  </si>
  <si>
    <t>งานเรือนวลัย</t>
  </si>
  <si>
    <t>131. จำนวนผู้ใช้บริการห้องพักเรือนวลัย</t>
  </si>
  <si>
    <t>เรือนวลัย</t>
  </si>
  <si>
    <t>132. ความพึงพอใจของผู้รับบริการ</t>
  </si>
  <si>
    <t>133.รายได้จากการขายสินค้าและบริการ</t>
  </si>
  <si>
    <t>โครงการศูนย์กีฬาและสุขภาพ</t>
  </si>
  <si>
    <t>134.จำนวนผู้ใช้บริการศูนย์กีฬาและสุขภาพ</t>
  </si>
  <si>
    <t>ศูนย์กีฬาและสุขภาพ</t>
  </si>
  <si>
    <t>135.ความพึงพอใจของผู้รับบริการ</t>
  </si>
  <si>
    <t>136. รายได้จากการขายสินค้า/บริการของโครงการ ฯ</t>
  </si>
  <si>
    <t>งานฟาร์มมหาวิทยาลัย</t>
  </si>
  <si>
    <t>137.จำนวนผลิตภัณฑ์จากฟาร์ม</t>
  </si>
  <si>
    <t xml:space="preserve"> - สุกร</t>
  </si>
  <si>
    <t>ตัว</t>
  </si>
  <si>
    <t>ฟาร์มมหาวิทยาลัย</t>
  </si>
  <si>
    <t xml:space="preserve"> - ลูกแพะ</t>
  </si>
  <si>
    <t>ตัน</t>
  </si>
  <si>
    <t xml:space="preserve"> - ข้าว</t>
  </si>
  <si>
    <t xml:space="preserve"> - ปาล์มน้ำมัน</t>
  </si>
  <si>
    <t>138. ความพึงพอใจของผู้รับบริการ</t>
  </si>
  <si>
    <t>139.รายได้จากการขายสินค้า/บริการ</t>
  </si>
  <si>
    <t>งานอาศรมยาวลัยลักษณ์</t>
  </si>
  <si>
    <t>140.ความพึงพอใจของผู้รับบริการ</t>
  </si>
  <si>
    <t>อาศรมยาฯ</t>
  </si>
  <si>
    <t>141.รายได้จากการขายสินค้าและบริการ</t>
  </si>
  <si>
    <t>งานพัฒนาคลีนิกกายภาพบำบัด</t>
  </si>
  <si>
    <t>142. ความพึงพอใจของผู้รับบริการ</t>
  </si>
  <si>
    <t>คลีนิคกายภาพบำบัด</t>
  </si>
  <si>
    <t>143. รายได้จากการขายสินค้าและบริการ</t>
  </si>
  <si>
    <t>109. ความพึงพอใจของผู้รับบริการ</t>
  </si>
  <si>
    <t>144. จำนวนโครงการ/กิจกรรมด้านศิลปวัฒนธรรม</t>
  </si>
  <si>
    <t>1.ผลิตรายการวิทยุ "ปริทรรศน์วัฒนธรรม"</t>
  </si>
  <si>
    <t>อาศรมวัฒนธรรม</t>
  </si>
  <si>
    <t>2.ผลิตรายการวิทยุ "ธารธรรมวรรณกรรมไทย"</t>
  </si>
  <si>
    <t>3.ผลิตรายการวิทยุ "เพลินภาษากับอาศรมวัฒนธรรม"</t>
  </si>
  <si>
    <t>4.ผลิตรายการโทรทัศน์ "คุ้ยภาษาหาสาร"</t>
  </si>
  <si>
    <t>6.จัดโครงการศึกษาประวัติและผลงานผู้ใช้ภาษาไทยพื้นบ้านดีเด่น</t>
  </si>
  <si>
    <t>8.จัดทำเว็ปไซต์เผยแพร่ข้อมูลและความรู้ด้านศิลปะและวัฒนธรรมและเว็ปไซต์เกี่ยวกับโบราณสถานในพื้นที่มหาวิทยาลัย</t>
  </si>
  <si>
    <t>19.จัดทำฐานข้อมูลด้านศิลปะและวัฒนธรรม ได้แก่ 1)ฐานข้อมูลปราชญ์ภูมิปัญญาสมุนไพรในภาคใต้ 2)ฐานข้อมูล E-book สื่อสิ่งพิมพ์ด้านศิลปะและวัฒนธรรม</t>
  </si>
  <si>
    <t>20.จัดกิจกรรมวันเด็กแห่งชาติ 2559</t>
  </si>
  <si>
    <t>21.จัดโครงการพัฒนาแหล่งเรียนรู้ด้านศิลปะและวัฒนธรรม :พัฒนาอุทยานไทยทักษิณและอุทยานโบราณคดี</t>
  </si>
  <si>
    <t>22.ผลิตรายการโทรทัศน์ร่วมกับ สทท. นครศรีธรรมราช รายการเช้านี้ที่เมืองนคร ตอน "การท่องเที่ยวด้านประวัติศาสตร์โบราณคดีในนครศรีธรรมราช" และถ่ายทอดสดกิจกรรม "วันภาษาไทย...วลัยลักษณ์ 59"</t>
  </si>
  <si>
    <t>23. ตัดต่อรายการโทรทัศน์คุ้ยภาษาหาสาร และแปลงเป็นไฟล์เสียงส่งเผยแพร่แก่สวท.สมุย และกระบี่</t>
  </si>
  <si>
    <t>24.จัดกิจกรรมวลัยลักษณ์สงกรานต์ เมื่อ 9 เมย.59</t>
  </si>
  <si>
    <t>26.จัดโครงการฝึกอบรมเชิงปฎิบัติการดนตรีไทย</t>
  </si>
  <si>
    <t>27.จัดประกวดเพลงบอกเยาวชนรางวัลโล่พระราชทานสมเด็จพระเจ้าลูกเธอเจ้าฟ้าจุฬาภรณวลัยลักษณ์ อัครราชกุมารี ประจำปี 2559 เมื่อ 6-8 มิย.59</t>
  </si>
  <si>
    <t>28.จัดสัมมนานานาชาติ "นาฏยคีตาอาเซียน" ระหว่างวันที่ 31 สิงหาคม - 2 กันยายน 2559 มีผู้เข้าร่วม 1,200 คน</t>
  </si>
  <si>
    <t>29.จัดแข่งขันร้อยกรองชิงโล่พระราชทานสมเด็จพระเจ้าลูกเธอเจ้าฟ้าจุฬาภรณวลัยลักษณ์ อัครราชกุมารี ครั้งที่ 15 ประจำปี 2559 เมื่อ 2-3 กค.59 มีผู้เข้าร่วม 1,100 คน</t>
  </si>
  <si>
    <t>30.จัดกิจกรรมวันภาษาไทย...วลัยลักษณ์ 59 เมื่อ 27 กค.59 มีผู้เข้าร่วม 700 คน</t>
  </si>
  <si>
    <t>31.จัดประกวดเพลงบอกอาชีพรางวัลถ้วยพระราชทานสมเด็จพระเทพรัตรราชสุดาสยามบรมราชกุมารี ครั้งที่ 5 ประจำปี 2559 เมื่อ 26 กย.59 มีผู้เข้าร่วม 500 คน</t>
  </si>
  <si>
    <t>32.ประกวดเพลงลูกทุ่งรางวัลถ้วยพระราชทานสมเด็จพระเทพรัตรราชสุดาสยามบรมราชกุมารี ครั้งที่ 3 ประจำปี 2559 ในงานวลัยลักษณ์เกษตรแฟร์ เมื่อ 15-16 กย.59 มีผู้เข้าร่วม 3,000 คน</t>
  </si>
  <si>
    <t>145.จำนวนผู้เข้าร่วมโครงการ/กิจกรรมด้านศิลปะและวัฒนธรรม</t>
  </si>
  <si>
    <t xml:space="preserve">146.ผู้เข้าร่วมโครงการมีความรู้ความเข้าใจในศิลปะและวัฒนธรรมเพิ่มขึ้น </t>
  </si>
  <si>
    <t>&gt;85</t>
  </si>
  <si>
    <t>147.โครงการ/กิจกรรมในการอนุรักษ์พัฒนาและสร้างเสริมเอกลักษณ์ ศิลปะและวัฒนธรรมต่อจำนวนนักศึกษา</t>
  </si>
  <si>
    <t>&gt;7</t>
  </si>
  <si>
    <t>148.ความพีงพอใจของผู้รับบริการ</t>
  </si>
  <si>
    <t>119. ร้อยละของโครงการวิจัยที่ยื่นขอเข้าใช้ห้องปฏิบัติการ</t>
  </si>
  <si>
    <r>
      <rPr>
        <sz val="12"/>
        <color indexed="10"/>
        <rFont val="TH SarabunIT๙"/>
        <family val="2"/>
      </rPr>
      <t>117</t>
    </r>
    <r>
      <rPr>
        <sz val="12"/>
        <rFont val="TH SarabunIT๙"/>
        <family val="2"/>
      </rPr>
      <t>.จำนวนกิจกรรมที่ทำร่วมกันของสำนักวิชาทางด้านวิทยาศาสตร์สุขภาพ</t>
    </r>
  </si>
  <si>
    <t>แผนงานวิจัยและพัฒนา</t>
  </si>
  <si>
    <t>งานอนุรักษ์พันธุกรรมพืชอันเนื่องมาจากพระราชดำริสมเด็จพระเทพรัตนราชสุดา สยามบรมราชกุมารี</t>
  </si>
  <si>
    <t>แผนงานสนับสนุนการดำเนินงานเชิงนโยบายด้านสนับสนุนการวิจัย</t>
  </si>
  <si>
    <t>งานสนับสนุนการพัฒนาศักยภาพการวิจัย</t>
  </si>
  <si>
    <t>(ใช้ตัวชี้วัดยุทธศาสตร์)</t>
  </si>
  <si>
    <t>แผนงานบูรณาการส่งเสริมการวิจัยและพัฒนา</t>
  </si>
  <si>
    <t>โครงการวิจัยเพื่อสร้าง สะสมองค์ความรู้ที่มีศักยภาพ</t>
  </si>
  <si>
    <t>จำนวนโครงการวิจัยพื้นฐาน</t>
  </si>
  <si>
    <t>จำนวนโครงการวิจัยประยุกต์</t>
  </si>
  <si>
    <t>จำนวนโครงการวิจัยและพัฒนา</t>
  </si>
  <si>
    <t>งานบริการวิชาการแก่ชุมชนที่ได้รับเงินอุดหนุนจากรัฐ</t>
  </si>
  <si>
    <t>≥60</t>
  </si>
  <si>
    <t>≥50</t>
  </si>
  <si>
    <t>เครือข่าย/ชุมชน</t>
  </si>
  <si>
    <t>1/5</t>
  </si>
  <si>
    <t>≥5</t>
  </si>
  <si>
    <t xml:space="preserve">(ชุด) </t>
  </si>
  <si>
    <t>แผนงานบูรณาการพัฒนาเศรษฐกิจดิจิทัล</t>
  </si>
  <si>
    <t>โครงการพัฒนาเศรษฐกิจดิจิทัล</t>
  </si>
  <si>
    <t>แผนงานบูรณาการสร้างรายได้จากการท่องเที่ยวและบริการ</t>
  </si>
  <si>
    <t>โครงการพัฒนาศักยภาพบุคลากรด้านการท่องเที่ยว</t>
  </si>
  <si>
    <t>แผนงานบูรณาการยกระดับคุณภาพการศึกษาและการเรียนรู้ตลอดชีวิต</t>
  </si>
  <si>
    <t>โครงการพัฒนาคุณภาพสถาบันการศึกษาและแหล่งเรียนรู้</t>
  </si>
  <si>
    <t>แผนงานบูรณาการพัฒนาเศรษฐกิจฐานรากและชุมชนเข้มแข็ง</t>
  </si>
  <si>
    <t>โครงการพัฒนาเศรษฐกิจฐานรากและชุมชนเข้มแข็ง</t>
  </si>
  <si>
    <t>แผนงานบูรณาการศักยภาพคนตามช่วงวัย</t>
  </si>
  <si>
    <t>โครงการพัฒนาศักยภาพคนไทย</t>
  </si>
  <si>
    <t>แผนงานบูรณาการบริหารจัดการขยะและสิ่งแวดล้อม</t>
  </si>
  <si>
    <t>โครงการบริหารจัดการขยะและสิ่งแวดล้อม</t>
  </si>
  <si>
    <t>แผนงานสนับสนุนการดำเนินงานเชิงนโยบายด้านบริการวิชาการแก่ชุมชน</t>
  </si>
  <si>
    <r>
      <rPr>
        <sz val="12"/>
        <rFont val="Calibri"/>
        <family val="2"/>
      </rPr>
      <t>≥</t>
    </r>
    <r>
      <rPr>
        <sz val="12"/>
        <rFont val="TH SarabunIT๙"/>
        <family val="2"/>
      </rPr>
      <t>10</t>
    </r>
  </si>
  <si>
    <t>แผนงานทำนุบำรุงศิลปะและวัฒนธรรม</t>
  </si>
  <si>
    <t>งานทำนุบำรุงศิลปะและวัฒนธรรม</t>
  </si>
  <si>
    <t>แผนงานสนับสนุนการดำเนินงานเชิงนโยบายด้านสนับสนุนการเรียนการสอน</t>
  </si>
  <si>
    <t>แผนงานสนับสนุนการพัฒนามหาวิทยาลัย</t>
  </si>
  <si>
    <t>การสร้างบัณฑิตให้มีอัตลักษณ์บัณฑิตของมหาวิทยาลัย</t>
  </si>
  <si>
    <t>การวิจัยและบริการวิชาการเพื่อเสริมสร้างสังคมเข้มแข็ง แข่งขันได้ และรองรับการพัฒนาประเทศ</t>
  </si>
  <si>
    <t>การเสริมสร้างความเข้มแข็งของมหาวิทยาลัยสร้างเสริมสุขภาพสู่การมีสุขภาพดีของสังคม</t>
  </si>
  <si>
    <t>การพัฒนาศักยภาพทางวิชาการระดับนานาชาติและแหล่งข้อมูลองค์ความรู้ด้านประชาคมอาเซียน</t>
  </si>
  <si>
    <t>การพัฒนาสู่มหาวิทยาลัยอัจฉริยะ</t>
  </si>
  <si>
    <t>การบริหารจัดการทรัพยากรและทุนของมหาวิทยาลัยเพื่อสร้างความมั่นคงทางการเงิน</t>
  </si>
  <si>
    <t>งานตามมาตรการกระตุ้นการลงทุนขนาดเล็กของรัฐบาลทั่วประเทศ</t>
  </si>
  <si>
    <t>งานพัฒนาองค์กร</t>
  </si>
  <si>
    <t>งานพัฒนาบุคลากร</t>
  </si>
  <si>
    <t>งานพัฒนาวิชาการ</t>
  </si>
  <si>
    <t>โครงการศูนย์การแพทย์</t>
  </si>
  <si>
    <r>
      <rPr>
        <sz val="12"/>
        <rFont val="Calibri"/>
        <family val="2"/>
      </rPr>
      <t>≥</t>
    </r>
    <r>
      <rPr>
        <sz val="12"/>
        <rFont val="TH SarabunIT๙"/>
        <family val="2"/>
      </rPr>
      <t>60-64</t>
    </r>
  </si>
  <si>
    <t>รายวิชา</t>
  </si>
  <si>
    <t>จำนวนรายวิชาที่จัดการเรียนการสอนแบบใช้ปัญหาเป็นฐานหรือเน้นผู้เรียนเป็นสำคัญ</t>
  </si>
  <si>
    <t>&gt;30</t>
  </si>
  <si>
    <t>วิทยานิพนธ์</t>
  </si>
  <si>
    <t>งานวิจัย</t>
  </si>
  <si>
    <t>เฉลี่ยทุกคน</t>
  </si>
  <si>
    <t>&gt;247</t>
  </si>
  <si>
    <t>80.ความพึงพอใจผู้รับบริการ</t>
  </si>
  <si>
    <t>ศูนย์เครื่องมือวิทยาศาสตร์ฯ, ศูนย์คอมพิวเตอร์, ส่วนการเจ้าหน้าที่, ส่วนอาคาร, ส่วนพัสดุ(การให้บริการเครื่องพิมพ์-การให้บริการน้ำดื่ม)</t>
  </si>
  <si>
    <t>84.ความพึงพอใจของผู้รับบริการ</t>
  </si>
  <si>
    <t>การพัฒนาชุมชนสาธิตวลัยลักษณ์พัฒนาให้เป็นชุมชนที่มีความสุขอย่างยั่งยืนตามแนวปรัชญาเศรษฐกิจพอเพียง</t>
  </si>
  <si>
    <t>&gt;18</t>
  </si>
  <si>
    <t>การพัฒนาระบบทำลายหลอดฟลูออเรสเซนต์</t>
  </si>
  <si>
    <t>นายไพรวัลย์ เกิดทองมี(ศูนย์เครื่องมือวิทยาศาสตร์ฯ)</t>
  </si>
  <si>
    <r>
      <rPr>
        <u val="single"/>
        <sz val="12"/>
        <color indexed="10"/>
        <rFont val="TH SarabunIT๙"/>
        <family val="2"/>
      </rPr>
      <t>ดำเนินการประเมินหลักสูตร/ปรับปรุงหลักสูตรแล้วเสร็จและนำส่งสกอ.</t>
    </r>
    <r>
      <rPr>
        <sz val="12"/>
        <color indexed="10"/>
        <rFont val="TH SarabunIT๙"/>
        <family val="2"/>
      </rPr>
      <t xml:space="preserve"> ... หลักสูตร ดังนี้</t>
    </r>
  </si>
  <si>
    <t>นักศึกษาสหกิจศึกษาทั้ง 3 ภาคการศึกษา โดยปฏิบัติงานใน .... สถานประกอบการ ทั้งนี้เป็นนักศึกษาที่ปฏิบัติงานสหกิจศึกษาในต่างประเทศจำนวน....คน ใน... สถานประกอบการ</t>
  </si>
  <si>
    <t>ภาค 1/...  นักศึกษา ... คน สถานประกอบการ .... แห่ง</t>
  </si>
  <si>
    <t>ภาค 3/.... นักศึกษา .... คน  สถานประกอบการ.... แห่ง</t>
  </si>
  <si>
    <t>ภาค .... นักศึกษา .... คน  สถานประกอบการ .... แห่ง</t>
  </si>
  <si>
    <t>ภาค ... นักศึกษา ... คน   สถานประกอบการ ... แห่ง</t>
  </si>
  <si>
    <r>
      <rPr>
        <u val="single"/>
        <sz val="12"/>
        <color indexed="10"/>
        <rFont val="TH SarabunIT๙"/>
        <family val="2"/>
      </rPr>
      <t xml:space="preserve">1.โครงการ/กิจกรรมแลกเปลี่ยนจากมหาวิทยาลัยในต่างประเทศ (Inbound Exchange Students) </t>
    </r>
    <r>
      <rPr>
        <sz val="12"/>
        <color indexed="10"/>
        <rFont val="TH SarabunIT๙"/>
        <family val="2"/>
      </rPr>
      <t>จำนวน ... โครงการ มีนักศึกษาเข้าร่วมจำนวน .... คน ได้แก่</t>
    </r>
  </si>
  <si>
    <r>
      <t xml:space="preserve">2. โครงการ/กิจกรรมนักศึกษาแลกเปลี่ยนจากมหาวิทยาลัยวลัยลักษณ์ไปต่างประเทศ (Outbound Exchange Students) </t>
    </r>
    <r>
      <rPr>
        <sz val="12"/>
        <color indexed="10"/>
        <rFont val="TH SarabunIT๙"/>
        <family val="2"/>
      </rPr>
      <t xml:space="preserve"> จำนวน  ... โครงการ จำนวนนักศึกษา ...  คน ดังนี้ </t>
    </r>
  </si>
  <si>
    <r>
      <t xml:space="preserve"> 3. </t>
    </r>
    <r>
      <rPr>
        <u val="single"/>
        <sz val="12"/>
        <color indexed="10"/>
        <rFont val="TH SarabunIT๙"/>
        <family val="2"/>
      </rPr>
      <t>โครงการแลกเปลี่ยนนักศึกษา........</t>
    </r>
    <r>
      <rPr>
        <sz val="12"/>
        <color indexed="10"/>
        <rFont val="TH SarabunIT๙"/>
        <family val="2"/>
      </rPr>
      <t xml:space="preserve"> วันที่ .....มีนักศึกษาจำนวน .....คน</t>
    </r>
  </si>
  <si>
    <r>
      <rPr>
        <u val="single"/>
        <sz val="12"/>
        <color indexed="10"/>
        <rFont val="TH SarabunIT๙"/>
        <family val="2"/>
      </rPr>
      <t>4.โครงการสหกิจศึกษาต่างประเทศ</t>
    </r>
    <r>
      <rPr>
        <sz val="12"/>
        <color indexed="10"/>
        <rFont val="TH SarabunIT๙"/>
        <family val="2"/>
      </rPr>
      <t xml:space="preserve"> ประกอบด้วย </t>
    </r>
  </si>
  <si>
    <r>
      <rPr>
        <u val="single"/>
        <sz val="12"/>
        <color indexed="10"/>
        <rFont val="TH SarabunIT๙"/>
        <family val="2"/>
      </rPr>
      <t>5 โครงการเรียนภาษาอังกฤษและการศึกษาในต่างประเทศ</t>
    </r>
    <r>
      <rPr>
        <sz val="12"/>
        <color indexed="10"/>
        <rFont val="TH SarabunIT๙"/>
        <family val="2"/>
      </rPr>
      <t xml:space="preserve"> (WMS In-Country Project)  ณ ..... ประเทศ.... ในระหว่างวันที่ ....</t>
    </r>
  </si>
  <si>
    <r>
      <rPr>
        <u val="single"/>
        <sz val="12"/>
        <color indexed="10"/>
        <rFont val="TH SarabunIT๙"/>
        <family val="2"/>
      </rPr>
      <t>6. โครงการแลกเปลี่ยนเรียนรู้ด้านวัฒนธรรม.....</t>
    </r>
    <r>
      <rPr>
        <sz val="12"/>
        <color indexed="10"/>
        <rFont val="TH SarabunIT๙"/>
        <family val="2"/>
      </rPr>
      <t xml:space="preserve">  ณ ...... ประเทศ.....</t>
    </r>
  </si>
  <si>
    <t>มีนักศึกษาต่างชาติที่กำลังศึกษาระดับบัณฑิตศึกษา จำนวน ... คน แต่ได้รับทุนจำนวน... คน</t>
  </si>
  <si>
    <t xml:space="preserve">ข้อตกลงที่มีการลงนามทั้งหมด ... ฉบับ เกิดกิจกรรมความร่วมมือจำนวน ... ฉบับ </t>
  </si>
  <si>
    <t>ความพึงพอใจของฝ่ายบริหาร ครู นักเรียน ที่เข้าร่วมโครงการยกระดับการศึกษาพื้นฐานสู่อาเซียนภายใต้พันธกิจสัมพันธ์เพื่อสังคม</t>
  </si>
  <si>
    <t>จำนวนห้องสมุดโรงเรียนที่เข้าร่วมเครือข่ายห้องสมุดสีเขียว(โครงการพัฒนาห้องสมุดสีเขียวเพื่อการเรียนรู้และอนุรักษ์สิ่งแวดล้อมของชุมชน)</t>
  </si>
  <si>
    <t>ส.สถาปัตยกรรมศาสตร์ฯ</t>
  </si>
  <si>
    <t>ร้อยละคะแนนประเมินผลของผู้เข้าร่วมโครงการในการได้รับความรู้จากโครงการ (โครงการพัฒนาทักษะคอมพิวเตอร์เพื่อเท่าทันการพัฒนาวิชาชีพสถาปัตยกรรมอาเซียน)</t>
  </si>
  <si>
    <t>ส.นิติศาสตร์ฯ</t>
  </si>
  <si>
    <t>นักศึกษาที่ลงทะเบียนเรียนรายวิชาว่าความศาลจำลองมีผลการเรียนไม่ต่ำกว่าเกรด C (โครงการศาลจำลองฯ)</t>
  </si>
  <si>
    <t>ส.สาธารณสุขศาสตร์ฯ</t>
  </si>
  <si>
    <t>สถานการณ์ทางนโยบายและระบบการดูแลผู้สูงอายุโดยชุมชนในพื้นที่ 7 จังหวัดภาคใต้ตอนบน (โครงการแลกเปลี่ยนเรียนรู้นโยบายและระบบการดูแลผู้สูงอายุโดยชุมชนในพื้นที่ 7 จังหวัดภาคใต้ตอนบน)</t>
  </si>
  <si>
    <t>ส.แพทยศาสตร์</t>
  </si>
  <si>
    <t>นักเรียนที่เข้าร่วมโครงการมีความรู้ในเรื่องเสริมมวลกระดูกเพิ่มขึ้น(โครงการสร้างเสริมมวลกระดูกในนักเรียนฯ)</t>
  </si>
  <si>
    <t>ผู้ใหญ่และผุ้สูงอายุที่เข้าร่วมโครงการมีความรู้ในเรื่องป้องกันโรคกระดูกพรุนเพิ่มขึ้น(โครงการสร้างเสริมมวลกระดูกในนักเรียนฯ)</t>
  </si>
  <si>
    <t>ส.พยาบาลศาสตร์</t>
  </si>
  <si>
    <t>เกิดความร่วมมือในกระบวนการพัฒนาสุขภาวะและกับเครือข่ายในชุมขนทั้งในและนอกมหาวิทยาลัย(โครงการร่วมสร้างสุขภาวะชุมชนสู่สังคมสุขภาพฯ)</t>
  </si>
  <si>
    <t>ส.วิทยาศาสตร์</t>
  </si>
  <si>
    <t>ความสามารถในการจัดการตนเองและสามารถรับมือการเปลี่ยนแปลงสภาพภูมิอากาศของชุมชนต้นแบบ (โครงการพัฒนาศักยภาพชุมชนชายฝั่งฯ)</t>
  </si>
  <si>
    <t>ความสามารถในการสร้างแบบจำลองการจัดการน้ำในลุ่มน้ำปากพนัง (โครงการแนวทางการตัดสินใจในการวางแผนและและบริหารจัดการทรัพยากรน้ำฯ)</t>
  </si>
  <si>
    <t>ร้อยละของผู้เข้าร่วมการอบรมมีความเข้าใจและประยุกต์ใช้หลักคุณธรรม จริยธรรม และวินัยในการปฏิบัติงานราชการและการดำเนินชีวิต(โครงการร่วมใจป้องกันภัยทุจริตฯ)</t>
  </si>
  <si>
    <t>แบบทดสอบต้นแบบเพื่อวัดผลการเรียนรู้คุณลักษณะที่พึงประสงค์ของบัณฑิต(โครงการพัฒนาระบบทดสอบแบบอิเล็กทรอนิกส์ต้นแบบ)</t>
  </si>
  <si>
    <t>นักศึกษาสามารถผ่านทักษะความสามารถในการใช้เทคโนโลยีสารสนเทศ (โครงการพัฒนาทักษะการเรียนรู้ก่อนเข้าสู่ตลาดแรงงานฯ)</t>
  </si>
  <si>
    <t>นักศึกษาสามารถผ่านทักษะความสามารถในการใช้ภาษาต่างประเทศ (โครงการพัฒนาทักษะการเรียนรู้ก่อนเข้าสู่ตลาดแรงงานฯ)</t>
  </si>
  <si>
    <t>นักศึกษาสามารถผ่านทักษะความสามารถในการคิดวิเคราะห์ (โครงการพัฒนาทักษะการเรียนรู้ก่อนเข้าสู่ตลาดแรงงานฯ)</t>
  </si>
  <si>
    <t>นักศึกษาสามารถผ่านทักษะความสามารถในวิชาชีพ(เฉพาะหลักสูตรที่มีวิชาชีพนั้นๆ) (โครงการพัฒนาทักษะการเรียนรู้ก่อนเข้าสู่ตลาดแรงงานฯ)</t>
  </si>
  <si>
    <t>จำนวนผู้เข้าร่วมโครงการ (โครงการค่ายเตรียมความพร้อมนักศึกษาสหกิจศึกษาในต่างประเทศฯ)</t>
  </si>
  <si>
    <t>ผู้ประกอบการเข้าใจต้นแบบและมีความสามารถในการถ่ายทอดความรู้ รูปแบบ และประสบการณ์ (โครงการพัฒนาคุณภาพบัณฑิตผ่านกระบวนการเรียนรู้ควบคู่การทำงานฯ)</t>
  </si>
  <si>
    <t>สนับสนุนการพัฒนาเศรษฐกิจดิจิทัลสำหรับวิสาหกิจขนาดกลางและขนาดเล็กในจังหวัดภาคใต้ตอนบน</t>
  </si>
  <si>
    <t>บริการประชาคมแบบอิเลกทรอนิกส์</t>
  </si>
  <si>
    <t>ส่งเสริมศักยภาพการท่องเที่ยวชุมชนภาคใต้ตอนบน</t>
  </si>
  <si>
    <t>จัดตั้งศูนย์เรียนรู้เพื่อส่งเสริมอาชีพตามแนวเศรษฐกิจพอเพียงให้กับชุมชนสาธิตวลัยลักษณ์พัฒนาและชุมชนรายรอบมวล.</t>
  </si>
  <si>
    <t>ส่งเสริมการทำเกษตรอินทรีย์ บวรบ้านวัดโบสถ์และรังสรรค์ข้าวคุณธรรม</t>
  </si>
  <si>
    <t>ส่งเสริมธุรกิจที่ยั่งยืนบนวิถีประมงพื้นบ้าน</t>
  </si>
  <si>
    <t>ปลูกกล้าร้านค้าสหกรณ์คุณธรรม มวล.เพื่อชุมชน</t>
  </si>
  <si>
    <t>เสริมสร้างคุณภาพชีวิตของวัยแรงงานในการเตรียมพร้อมสู่วัยสูงอายุ</t>
  </si>
  <si>
    <t>ส.สารสนเทศศาสตร์</t>
  </si>
  <si>
    <t>ส.การจัดการ</t>
  </si>
  <si>
    <t>ศบว.</t>
  </si>
  <si>
    <t>อ.จำนงค์ ธนะภพ (ส.สาธารณสุขศาสตร์)</t>
  </si>
  <si>
    <t>72. ร้อยละความสำเร็จในการจัดทำแผนยุทธศาสตร์ระยะยาว ระยะกลาง และระยะสั้น</t>
  </si>
  <si>
    <t>74.ร้อยละโครงการที่ตอบสนองต่อการบริหารความเสี่ยงที่มีการดำเนินการ</t>
  </si>
  <si>
    <t>กิจกรรม โดยส่วนกิจการนักศึกษา จำนวน ...กิจกรรม</t>
  </si>
  <si>
    <t>กิจกรรม โดยสำนักวิชาจำนวน ... กิจกรรม</t>
  </si>
  <si>
    <t>กิจกรรม โดยชมรมนักศึกษาและกลุ่มสนใจ จำนวน ... กิจกรรม</t>
  </si>
  <si>
    <t>กิจกรรม โดยองค์การบริหาร องค์การนักศึกษา จำนวน ... กิจกรรม</t>
  </si>
  <si>
    <t>ข้อมูล ณ ....</t>
  </si>
  <si>
    <t>จากฐานข้อมูลนศ.(รหัส...)ที่ลงทะเบียน จำนวน.... คน จบการศึกษาตามเวลา .... คน</t>
  </si>
  <si>
    <t>สถานประกอบการพึงพอใจต่อการปฏิบัติงานของนักศึกษา ร้อยละ ....             (จำนวน .... แห่ง)</t>
  </si>
  <si>
    <t>สถานประกอบการพึงพอใจต่อโครงงานและการปฏิบัติงานของนักศึษาและนำไปใช้ประโยชน์ ร้อยละ.... (จำนวน .... แห่ง)</t>
  </si>
  <si>
    <t>สถานประกอบการระบุว่าหากมีตำแหน่งงานว่างและยินดีจะรับนักศึกษาร้อยละ ....    (จำนวน .... แห่ง)</t>
  </si>
  <si>
    <t>มีนักศึกษาแลกเปลี่ยนที่ได้รับทุนสนับสนุนจากแหล่งทุนภายนอก ได้แก่ ...</t>
  </si>
  <si>
    <t>ไตรมาสที่ 2 เท่ากับ .... บาท</t>
  </si>
  <si>
    <t>ไตรมาสที่ 3 เท่ากับ ....บาท</t>
  </si>
  <si>
    <t>ไตรมาสที่ 4 เท่ากับ .... บาท</t>
  </si>
  <si>
    <t>ไตรมาสที่ 2 จำนวน ... คน</t>
  </si>
  <si>
    <t>ไตรมาสที่ 3 จำนวน ... คน</t>
  </si>
  <si>
    <t>ไตรมาสที่ 4 จำนวน .... คน</t>
  </si>
  <si>
    <t>มีจำนวน ... โครงการ จากนักศึกษาทั้งหมด ..... คน</t>
  </si>
  <si>
    <t>110. รายได้จากการให้บริการ</t>
  </si>
  <si>
    <t>การให้บริการศูนย์บริการสุขภาพ</t>
  </si>
  <si>
    <t>ไม่ระบุ</t>
  </si>
  <si>
    <t>(ข้อมูล ณ สิ้นไตรมาสที 1)</t>
  </si>
  <si>
    <t xml:space="preserve"> - จัดประชุมวางแผนการจัดการประชุมวิชาการระดับชาติ "การเรียนรู้เชิงรุก" ครั้งที่ 5 ขณะนี้อยู่ระหว่างเปิดรับบทคัดย่อ และประสานผู้ทรงคุณวุฒิ</t>
  </si>
  <si>
    <t xml:space="preserve"> - จัดทำเว็บไซต์การประชุมวิชาการระดับชาติ การเรียนรู้เชิงรุกที่ Url: http://alc.wu.ac.th</t>
  </si>
  <si>
    <t xml:space="preserve"> - จัดทำวารสารนวัตกรรมการเรียนรู้ ประจำปีที่ 2 ฉบับที่ 2 (กรกฎาคม-ธันวาคม) สามารถดาวน์โหลดบทความวิชาการและบทความวิจัยได้ทางเว็บไซต์ http://jli.wu.ac.th</t>
  </si>
  <si>
    <t xml:space="preserve"> - หลักสูตรภาพยนตร์และศิลปะการแสดง</t>
  </si>
  <si>
    <t xml:space="preserve"> - หลักสูตรภูมิสถาปัตยกรรมศาสตรบัณฑิต (หลักสูตร 5 ปี)</t>
  </si>
  <si>
    <t xml:space="preserve"> - หลักสูตรศิลปบัณฑิต สาขาการออกแบบภายใน (หลักสูตรใหม่ พ.ศ. 2560)</t>
  </si>
  <si>
    <t xml:space="preserve">  - หลักสูตรสถบ.สาขาการออกแบบอุตสาหกรรม</t>
  </si>
  <si>
    <t xml:space="preserve"> - หลักสูตรพยาบาลศาสตรบัณฑิต</t>
  </si>
  <si>
    <t xml:space="preserve"> - ประเมินหลักสูตร วทบ.สาขาวิศวกรรมซอฟต์แวร์</t>
  </si>
  <si>
    <t xml:space="preserve"> - ประเมินหลักสูตร สส.บ.สาขานิเทศศาสตร์ </t>
  </si>
  <si>
    <r>
      <t>อยู่ระหว่างดำเนินการปรับปรุงและพัฒนาหลักสูตร</t>
    </r>
    <r>
      <rPr>
        <sz val="12"/>
        <rFont val="TH SarabunIT๙"/>
        <family val="2"/>
      </rPr>
      <t xml:space="preserve"> 4 หลักสูตร ดังนี้</t>
    </r>
  </si>
  <si>
    <r>
      <rPr>
        <u val="single"/>
        <sz val="12"/>
        <rFont val="TH SarabunPSK"/>
        <family val="2"/>
      </rPr>
      <t>ดำเนินการศึกษาความเป็นไปได้ในการเปิดหลักสูตรใหม่</t>
    </r>
    <r>
      <rPr>
        <sz val="12"/>
        <rFont val="TH SarabunPSK"/>
        <family val="2"/>
      </rPr>
      <t xml:space="preserve"> 3 หลักสูตร ดังนี้</t>
    </r>
  </si>
  <si>
    <t>ภาค 2/2559 นักศึกษา 33 คน   สถานประกอบการ 14 แห่ง</t>
  </si>
  <si>
    <t>ภาค 2/2559 นักศึกษา 800 คน  สถานประกอบการ 478 แห่ง</t>
  </si>
  <si>
    <t>4.นายเอกราช แก้วเขียวเป็นวิทยากรแก่มรภ.สุราษฎร์ธานี 23 ธค 2559</t>
  </si>
  <si>
    <t>1 .ผศดร.ผดุงศักดิ์ สุขสอาด เป็นวิทยากรแก่มรภ.ยะลา 18-19 พย 2559</t>
  </si>
  <si>
    <t xml:space="preserve"> </t>
  </si>
  <si>
    <t>2.นายเอกราช แก้วเขียว เป็นวิทยากรแก่มรภ.นครศรีธรรมราช 27 ธันวาคม 2559</t>
  </si>
  <si>
    <t>3.ประชุมคณะกรรมการบริหารเครือข่ายพัฒนาสหกิจศึกษาภาคใต้ตอนบน ณ มอ.สุราษฎร์ธานี วันที่ 6 ตุลาคม2559</t>
  </si>
  <si>
    <t>ไตรมาสที่ 1 เท่ากับ 892,139 บาท</t>
  </si>
  <si>
    <t>อยู่ระหว่างการหารือกับส่วนวิเทศน์สัมพันธ์เพื่อเตรียมการจัดค่ายเตรียมความพร้อมปีที่ 3</t>
  </si>
  <si>
    <t>ส.วิศวกรรมศาสตร์</t>
  </si>
  <si>
    <t>5.จัดนิทรรศการแสดงผลงานผู้ชนะการประกวดเรียงความในงานประเพณีเดือนสิบ ณ ห้องศรีปราชญ์ ศาลากลางจังหวัดนครศรีธรรมราช ในช่วงเดือนตุลาคม 2559</t>
  </si>
  <si>
    <t>7.จัดประกวดวาดภาพจิตรกรรม "แล..ใต้"</t>
  </si>
  <si>
    <t>9.จัดกิจกรรมสร้างเครือข่ายสื่อมวลชนเผยแพร่ผลงานด้านศิลปะและวัฒนธรรมที่ผลิตในนาม มวล.</t>
  </si>
  <si>
    <t>10.จัดกิจกรรมประกวดร้องเรือเด็กในงานประเพณีเดือนสิบ 2559</t>
  </si>
  <si>
    <t xml:space="preserve">11.จัดประกวดขับบทหนังตะลุงในงานประเพณีเดือนสิบ 2559 </t>
  </si>
  <si>
    <t>12.จัดกิจกรรมอ่านร้อยกรองร้องเพลงถวายพ่อ เมื่อ 28 ธค.59 ณ สนามหน้าเมือง จ.นครศรีฯ</t>
  </si>
  <si>
    <t>13.ดำเนินงานอุทยานโบราณคดี ได้แก่ นำชมโบราณสถานตุมปัง พัฒนาผังกายภาพ จัดโครงการสร้างภาพเสมือนตุมปัง</t>
  </si>
  <si>
    <t>14.ดำเนินงานอุทยานธรรมนิทัศน์ ได้แก่ จัดทอดกฐิน ณ วัดประดู่หอม ในวันที่ 8 พย.59 การแห่หมรับทำบุญตายายในงานบุญสารทเดือนสิบ 2559 กิจกรรมรณรงค์สวมหมวกนิรภัย 100% ในมวล. กิจกรรมทำบุญตักบาตร 89 รูป ถวายเป็นพระราชกุศลฯ กิจกรรมริบบิ้นรวมใจอาลัยพ่อหลวง เมื่อ 20 ตค.59 พิธีบำเพ็ญพระราชกุศลปัญญาสมวาร(50วัน) เมื่อ 1 ธค.59</t>
  </si>
  <si>
    <t xml:space="preserve">15.ผลิตหนังสือด้านวัฒนธรรม ได้แก่ สารอาศรมวัฒนธรรมวลัยลักษณ์ หนังสือคุ้ยภาษาหาสารเล่มที่ 7 </t>
  </si>
  <si>
    <t>16.จัดประกวดเรียงความหัวข้อ "เปรตกับขนมเดือนสิบ" ในงานประเพณีเดือนสิบ 2559</t>
  </si>
  <si>
    <t>ไตรมาสที่ 1 จำนวน 14,017 คน</t>
  </si>
  <si>
    <t>ยังไม่ดำเนินการ</t>
  </si>
  <si>
    <t xml:space="preserve">ดำเนินการสอบถามความต้องการจากหน่วยงานรัฐและเอกชนในพื้นที่ จ.นครศรีฯ </t>
  </si>
  <si>
    <t xml:space="preserve">แต่งตั้งคณะกรรมการกำหนดคุณลักษณะเฉพาะพัสดุ ฯ ทั้งนี้ เกิดความล่าช้าในการจัดทำใบ PR เนื่องจากมีการเปลี่ยนแปลงสถานที่จึงต้องมีการปรับการจัดทำแปลน การกำหนดวัสดุ การกำหนดงบประมาณ และการจัดทำราคากลาง  ให้สอดคล้องกับสถานที่ใหม่ที่ได้รับอนุมัติ คาดว่าจะสามารถจัดซื้อจัดจ้างได้ในเดือนมีนาคม (ไตรมาสที่ 2) (ยังไม่มีการใช้งบประมาณ)   </t>
  </si>
  <si>
    <t>เขียนโครงการและขออนุมัติแล้ว และได้ดำเนินการยืมเงินทดรองครั้งที่ 1 ไปแล้ว จำนวน 100,000 บาท อยู่ระหว่างดำเนินการ</t>
  </si>
  <si>
    <t xml:space="preserve">1) จัดทำฐานข้อมูลและวิเคราะห์ภาวะสุขภาพ สภาพการทำงานและความเสี่ยงที่ส่งผลกระทบต่อสุขภาพของผู้สูงอายุที่ประกอบอาชีพในชุมชนเป้าหมาย จาก 3 อำเภอ
2) ดำเนินการตรวจร่างกายและสุขภาพทั่วไปและตามความเสี่ยงของผู้สูงอายุที่ประกอบอาชีพในพื้นที่เป้าหมายสังกัด 11 รพ.สต. รวม 450 คน
3) เตรียมการอบรมเชิงปฏิบัติการเสริมสร้างความปลอดภัยและอาชีวอนามัยในเจ้าหน้าที่สาธารณสุขและอาสาสมัครสาธารณสุขประจำหมู่บ้านเพื่อดำเนินการในไตรมาสที่ 2
</t>
  </si>
  <si>
    <t xml:space="preserve"> - จัดอบรมการพัฒนาศักยภาพการดำเนินงานกลุ่มวิสาหกิจชุมชนท่องเที่ยว ระหว่างวันที่ 15-16 ธค.59 ณ มวล. มีตัวแทนกลุ่มวิสาหกิจเข้าร่วม 20 คน</t>
  </si>
  <si>
    <t xml:space="preserve"> - พัฒนาโปรแกรมทางการท่องเที่ยว ต.กรุงชิง ระหว่างวันที่ 17-18 ธค.59 มีนศ. 6 คน ร่วมจัดทำแผนที่แหล่งท่องเที่ยวให้กับ อบต.กรุงชิง</t>
  </si>
  <si>
    <t xml:space="preserve"> - ขับเคลื่อนวัฒนธรรมองค์กร Lean โดยจัดหลักสูตร eOffice เพื่อผลักดันให้เกิดการเปลี่ยนแปลงพฤติกรรมการทำงานในองค์กร</t>
  </si>
  <si>
    <t xml:space="preserve"> - จัดมหกรรมรักวลัยลักษณ์...รักษ์สุขภาพ เมื่อ 2 กย.59 มีผู้เข้าร่วม 251 คน</t>
  </si>
  <si>
    <t xml:space="preserve">  - จัดอบรมการใช้ระบบสำนักงานอิเลกทรอนิกส์ สำหรับผู้บริหาร เมื่อ 10 กพ.60</t>
  </si>
  <si>
    <t xml:space="preserve">  - จัดอบรมการใช้ระบบสำนักงานอิเลกทรอนิกส์ สำหรับผู้ควบคุมระบบงานระดับหน่วยงาน เมื่อ 15 กพ.60</t>
  </si>
  <si>
    <t xml:space="preserve"> - อบรมหลักสูตรทักษะการทำข้อสอบและฝึกทำข้อสอง TOEIC ระหว่างวันที่ 10 ตค.-30 พย.59</t>
  </si>
  <si>
    <t xml:space="preserve"> - จัดปฐมนิเทศพนักงานใหม่ เมื่อ 8-9 สค.59 และ 31 มค.-1 กพ.60</t>
  </si>
  <si>
    <t>โครงการศูนย์การแพทย์ฯ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</si>
</sst>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_-* #,##0.0_-;\-* #,##0.0_-;_-* &quot;-&quot;??_-;_-@_-"/>
    <numFmt numFmtId="193" formatCode="_-* #,##0_-;\-* #,##0_-;_-* &quot;-&quot;??_-;_-@_-"/>
    <numFmt numFmtId="194" formatCode="0.0000"/>
    <numFmt numFmtId="195" formatCode="0.00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_ ;\-#,##0\ "/>
  </numFmts>
  <fonts count="62">
    <font>
      <sz val="11"/>
      <color indexed="8"/>
      <name val="Tahoma"/>
      <family val="2"/>
    </font>
    <font>
      <sz val="14"/>
      <name val="Cordia New"/>
      <family val="2"/>
    </font>
    <font>
      <sz val="12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2"/>
      <color indexed="10"/>
      <name val="TH SarabunIT๙"/>
      <family val="2"/>
    </font>
    <font>
      <sz val="12"/>
      <name val="Arial"/>
      <family val="2"/>
    </font>
    <font>
      <sz val="10"/>
      <name val="Arial"/>
      <family val="2"/>
    </font>
    <font>
      <sz val="13"/>
      <name val="TH SarabunIT๙"/>
      <family val="2"/>
    </font>
    <font>
      <u val="single"/>
      <sz val="12"/>
      <color indexed="10"/>
      <name val="TH SarabunIT๙"/>
      <family val="2"/>
    </font>
    <font>
      <sz val="12"/>
      <name val="Calibri"/>
      <family val="2"/>
    </font>
    <font>
      <u val="single"/>
      <sz val="12"/>
      <name val="TH SarabunIT๙"/>
      <family val="2"/>
    </font>
    <font>
      <u val="single"/>
      <sz val="12"/>
      <name val="TH SarabunPSK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Arial"/>
      <family val="2"/>
    </font>
    <font>
      <sz val="12"/>
      <color indexed="10"/>
      <name val="TH SarabunPSK"/>
      <family val="2"/>
    </font>
    <font>
      <sz val="13"/>
      <color indexed="10"/>
      <name val="TH SarabunIT๙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H SarabunIT๙"/>
      <family val="2"/>
    </font>
    <font>
      <sz val="12"/>
      <color rgb="FFFF0000"/>
      <name val="Arial"/>
      <family val="2"/>
    </font>
    <font>
      <sz val="12"/>
      <color rgb="FFFF0000"/>
      <name val="TH SarabunPSK"/>
      <family val="2"/>
    </font>
    <font>
      <u val="single"/>
      <sz val="12"/>
      <color rgb="FFFF0000"/>
      <name val="TH SarabunIT๙"/>
      <family val="2"/>
    </font>
    <font>
      <sz val="13"/>
      <color rgb="FFFF0000"/>
      <name val="TH SarabunIT๙"/>
      <family val="2"/>
    </font>
    <font>
      <sz val="10"/>
      <color rgb="FFFF0000"/>
      <name val="Arial"/>
      <family val="2"/>
    </font>
    <font>
      <sz val="12"/>
      <color theme="1"/>
      <name val="TH SarabunIT๙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>
        <color rgb="FFCCCCCC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93" fontId="7" fillId="0" borderId="0" xfId="42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43" fontId="5" fillId="33" borderId="12" xfId="44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193" fontId="5" fillId="33" borderId="10" xfId="42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93" fontId="5" fillId="14" borderId="12" xfId="44" applyNumberFormat="1" applyFont="1" applyFill="1" applyBorder="1" applyAlignment="1">
      <alignment/>
    </xf>
    <xf numFmtId="0" fontId="5" fillId="14" borderId="12" xfId="0" applyFont="1" applyFill="1" applyBorder="1" applyAlignment="1">
      <alignment horizontal="center" vertical="top" wrapText="1"/>
    </xf>
    <xf numFmtId="193" fontId="5" fillId="14" borderId="12" xfId="42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58" applyFont="1" applyBorder="1" applyAlignment="1">
      <alignment vertical="top" wrapText="1"/>
      <protection/>
    </xf>
    <xf numFmtId="0" fontId="6" fillId="0" borderId="12" xfId="0" applyFont="1" applyFill="1" applyBorder="1" applyAlignment="1">
      <alignment horizontal="center" vertical="top" wrapText="1"/>
    </xf>
    <xf numFmtId="3" fontId="6" fillId="0" borderId="12" xfId="58" applyNumberFormat="1" applyFont="1" applyFill="1" applyBorder="1" applyAlignment="1">
      <alignment horizontal="center" vertical="top"/>
      <protection/>
    </xf>
    <xf numFmtId="193" fontId="6" fillId="0" borderId="12" xfId="42" applyNumberFormat="1" applyFont="1" applyFill="1" applyBorder="1" applyAlignment="1">
      <alignment horizontal="center" vertical="top"/>
    </xf>
    <xf numFmtId="9" fontId="6" fillId="0" borderId="12" xfId="62" applyNumberFormat="1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left" vertical="top" wrapText="1"/>
    </xf>
    <xf numFmtId="3" fontId="6" fillId="0" borderId="12" xfId="58" applyNumberFormat="1" applyFont="1" applyFill="1" applyBorder="1" applyAlignment="1">
      <alignment horizontal="center"/>
      <protection/>
    </xf>
    <xf numFmtId="193" fontId="6" fillId="0" borderId="12" xfId="42" applyNumberFormat="1" applyFont="1" applyFill="1" applyBorder="1" applyAlignment="1">
      <alignment horizontal="center" wrapText="1"/>
    </xf>
    <xf numFmtId="9" fontId="6" fillId="0" borderId="12" xfId="62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34" borderId="12" xfId="58" applyFont="1" applyFill="1" applyBorder="1" applyAlignment="1">
      <alignment vertical="top" wrapText="1"/>
      <protection/>
    </xf>
    <xf numFmtId="0" fontId="6" fillId="34" borderId="12" xfId="0" applyFont="1" applyFill="1" applyBorder="1" applyAlignment="1">
      <alignment horizontal="center" vertical="top" wrapText="1"/>
    </xf>
    <xf numFmtId="3" fontId="6" fillId="34" borderId="12" xfId="58" applyNumberFormat="1" applyFont="1" applyFill="1" applyBorder="1" applyAlignment="1">
      <alignment horizontal="center"/>
      <protection/>
    </xf>
    <xf numFmtId="193" fontId="6" fillId="34" borderId="12" xfId="42" applyNumberFormat="1" applyFont="1" applyFill="1" applyBorder="1" applyAlignment="1">
      <alignment horizontal="center" wrapText="1"/>
    </xf>
    <xf numFmtId="9" fontId="6" fillId="34" borderId="12" xfId="62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9" fontId="6" fillId="0" borderId="0" xfId="62" applyFont="1" applyFill="1" applyAlignment="1">
      <alignment/>
    </xf>
    <xf numFmtId="193" fontId="6" fillId="0" borderId="12" xfId="42" applyNumberFormat="1" applyFont="1" applyFill="1" applyBorder="1" applyAlignment="1">
      <alignment horizontal="center"/>
    </xf>
    <xf numFmtId="15" fontId="6" fillId="0" borderId="12" xfId="0" applyNumberFormat="1" applyFont="1" applyFill="1" applyBorder="1" applyAlignment="1">
      <alignment horizontal="left" vertical="top" wrapText="1"/>
    </xf>
    <xf numFmtId="193" fontId="6" fillId="0" borderId="12" xfId="42" applyNumberFormat="1" applyFont="1" applyFill="1" applyBorder="1" applyAlignment="1">
      <alignment horizontal="center" vertical="top" wrapText="1"/>
    </xf>
    <xf numFmtId="0" fontId="6" fillId="35" borderId="12" xfId="58" applyFont="1" applyFill="1" applyBorder="1" applyAlignment="1">
      <alignment vertical="top" wrapText="1"/>
      <protection/>
    </xf>
    <xf numFmtId="9" fontId="6" fillId="0" borderId="12" xfId="0" applyNumberFormat="1" applyFont="1" applyFill="1" applyBorder="1" applyAlignment="1">
      <alignment horizontal="center" vertical="top" wrapText="1"/>
    </xf>
    <xf numFmtId="43" fontId="5" fillId="36" borderId="12" xfId="44" applyFont="1" applyFill="1" applyBorder="1" applyAlignment="1">
      <alignment/>
    </xf>
    <xf numFmtId="0" fontId="5" fillId="36" borderId="12" xfId="0" applyFont="1" applyFill="1" applyBorder="1" applyAlignment="1">
      <alignment horizontal="center" vertical="top" wrapText="1"/>
    </xf>
    <xf numFmtId="193" fontId="5" fillId="36" borderId="12" xfId="42" applyNumberFormat="1" applyFont="1" applyFill="1" applyBorder="1" applyAlignment="1">
      <alignment horizontal="center" vertical="top" wrapText="1"/>
    </xf>
    <xf numFmtId="9" fontId="6" fillId="0" borderId="12" xfId="62" applyFont="1" applyFill="1" applyBorder="1" applyAlignment="1">
      <alignment horizontal="center" vertical="top" wrapText="1"/>
    </xf>
    <xf numFmtId="9" fontId="6" fillId="0" borderId="12" xfId="62" applyFont="1" applyFill="1" applyBorder="1" applyAlignment="1">
      <alignment horizontal="center" wrapText="1"/>
    </xf>
    <xf numFmtId="0" fontId="6" fillId="0" borderId="12" xfId="58" applyFont="1" applyFill="1" applyBorder="1" applyAlignment="1">
      <alignment vertical="top" wrapText="1"/>
      <protection/>
    </xf>
    <xf numFmtId="9" fontId="6" fillId="34" borderId="12" xfId="62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93" fontId="6" fillId="0" borderId="0" xfId="42" applyNumberFormat="1" applyFont="1" applyAlignment="1">
      <alignment horizontal="center" vertical="top"/>
    </xf>
    <xf numFmtId="10" fontId="6" fillId="0" borderId="12" xfId="62" applyNumberFormat="1" applyFont="1" applyFill="1" applyBorder="1" applyAlignment="1">
      <alignment horizontal="center" vertical="top" wrapText="1"/>
    </xf>
    <xf numFmtId="10" fontId="6" fillId="0" borderId="12" xfId="62" applyNumberFormat="1" applyFont="1" applyFill="1" applyBorder="1" applyAlignment="1">
      <alignment horizontal="center" wrapText="1"/>
    </xf>
    <xf numFmtId="193" fontId="5" fillId="0" borderId="12" xfId="42" applyNumberFormat="1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/>
    </xf>
    <xf numFmtId="0" fontId="6" fillId="37" borderId="12" xfId="0" applyFont="1" applyFill="1" applyBorder="1" applyAlignment="1">
      <alignment vertical="top"/>
    </xf>
    <xf numFmtId="0" fontId="6" fillId="37" borderId="12" xfId="0" applyFont="1" applyFill="1" applyBorder="1" applyAlignment="1">
      <alignment horizontal="center" vertical="top"/>
    </xf>
    <xf numFmtId="193" fontId="7" fillId="37" borderId="12" xfId="42" applyNumberFormat="1" applyFont="1" applyFill="1" applyBorder="1" applyAlignment="1">
      <alignment horizontal="center" vertical="top"/>
    </xf>
    <xf numFmtId="0" fontId="7" fillId="37" borderId="12" xfId="0" applyFont="1" applyFill="1" applyBorder="1" applyAlignment="1">
      <alignment vertical="top"/>
    </xf>
    <xf numFmtId="0" fontId="5" fillId="38" borderId="12" xfId="0" applyFont="1" applyFill="1" applyBorder="1" applyAlignment="1">
      <alignment/>
    </xf>
    <xf numFmtId="0" fontId="6" fillId="38" borderId="12" xfId="0" applyFont="1" applyFill="1" applyBorder="1" applyAlignment="1">
      <alignment vertical="top"/>
    </xf>
    <xf numFmtId="0" fontId="6" fillId="38" borderId="12" xfId="0" applyFont="1" applyFill="1" applyBorder="1" applyAlignment="1">
      <alignment horizontal="center" vertical="top"/>
    </xf>
    <xf numFmtId="193" fontId="7" fillId="38" borderId="12" xfId="42" applyNumberFormat="1" applyFont="1" applyFill="1" applyBorder="1" applyAlignment="1">
      <alignment horizontal="center" vertical="top"/>
    </xf>
    <xf numFmtId="0" fontId="7" fillId="38" borderId="12" xfId="0" applyFont="1" applyFill="1" applyBorder="1" applyAlignment="1">
      <alignment vertical="top"/>
    </xf>
    <xf numFmtId="0" fontId="6" fillId="0" borderId="12" xfId="58" applyFont="1" applyBorder="1" applyAlignment="1">
      <alignment vertical="top"/>
      <protection/>
    </xf>
    <xf numFmtId="0" fontId="6" fillId="0" borderId="12" xfId="58" applyFont="1" applyBorder="1" applyAlignment="1">
      <alignment horizontal="center" vertical="top"/>
      <protection/>
    </xf>
    <xf numFmtId="193" fontId="6" fillId="0" borderId="13" xfId="42" applyNumberFormat="1" applyFont="1" applyBorder="1" applyAlignment="1">
      <alignment horizontal="center" vertical="top" wrapText="1"/>
    </xf>
    <xf numFmtId="9" fontId="6" fillId="0" borderId="12" xfId="63" applyFont="1" applyBorder="1" applyAlignment="1">
      <alignment vertical="top"/>
    </xf>
    <xf numFmtId="0" fontId="8" fillId="0" borderId="0" xfId="58" applyFont="1">
      <alignment/>
      <protection/>
    </xf>
    <xf numFmtId="193" fontId="10" fillId="0" borderId="12" xfId="42" applyNumberFormat="1" applyFont="1" applyBorder="1" applyAlignment="1">
      <alignment horizontal="center" vertical="top" wrapText="1"/>
    </xf>
    <xf numFmtId="193" fontId="6" fillId="0" borderId="12" xfId="42" applyNumberFormat="1" applyFont="1" applyBorder="1" applyAlignment="1">
      <alignment horizontal="center" vertical="top" wrapText="1"/>
    </xf>
    <xf numFmtId="9" fontId="6" fillId="0" borderId="12" xfId="62" applyFont="1" applyBorder="1" applyAlignment="1">
      <alignment vertical="top"/>
    </xf>
    <xf numFmtId="0" fontId="6" fillId="0" borderId="12" xfId="58" applyFont="1" applyBorder="1" applyAlignment="1" applyProtection="1">
      <alignment vertical="top" wrapText="1"/>
      <protection locked="0"/>
    </xf>
    <xf numFmtId="3" fontId="6" fillId="0" borderId="12" xfId="58" applyNumberFormat="1" applyFont="1" applyFill="1" applyBorder="1" applyAlignment="1" applyProtection="1">
      <alignment horizontal="center" vertical="top"/>
      <protection locked="0"/>
    </xf>
    <xf numFmtId="3" fontId="6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193" fontId="6" fillId="0" borderId="12" xfId="42" applyNumberFormat="1" applyFont="1" applyBorder="1" applyAlignment="1">
      <alignment horizontal="center" vertical="top"/>
    </xf>
    <xf numFmtId="193" fontId="6" fillId="0" borderId="12" xfId="42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left" vertical="top" wrapText="1"/>
    </xf>
    <xf numFmtId="0" fontId="6" fillId="0" borderId="14" xfId="58" applyFont="1" applyBorder="1" applyAlignment="1" applyProtection="1">
      <alignment vertical="top" wrapText="1"/>
      <protection locked="0"/>
    </xf>
    <xf numFmtId="0" fontId="6" fillId="0" borderId="15" xfId="58" applyFont="1" applyBorder="1" applyAlignment="1" applyProtection="1">
      <alignment vertical="top" wrapText="1"/>
      <protection locked="0"/>
    </xf>
    <xf numFmtId="0" fontId="6" fillId="0" borderId="13" xfId="58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/>
    </xf>
    <xf numFmtId="0" fontId="6" fillId="0" borderId="13" xfId="58" applyFont="1" applyFill="1" applyBorder="1" applyAlignment="1" applyProtection="1">
      <alignment vertical="top" wrapText="1"/>
      <protection locked="0"/>
    </xf>
    <xf numFmtId="3" fontId="6" fillId="0" borderId="13" xfId="58" applyNumberFormat="1" applyFont="1" applyFill="1" applyBorder="1" applyAlignment="1" applyProtection="1" quotePrefix="1">
      <alignment horizontal="center" vertical="top"/>
      <protection locked="0"/>
    </xf>
    <xf numFmtId="193" fontId="6" fillId="0" borderId="13" xfId="42" applyNumberFormat="1" applyFont="1" applyFill="1" applyBorder="1" applyAlignment="1" applyProtection="1" quotePrefix="1">
      <alignment horizontal="center" vertical="top"/>
      <protection locked="0"/>
    </xf>
    <xf numFmtId="3" fontId="55" fillId="0" borderId="14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193" fontId="55" fillId="0" borderId="12" xfId="42" applyNumberFormat="1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9" fontId="55" fillId="0" borderId="12" xfId="62" applyFont="1" applyBorder="1" applyAlignment="1">
      <alignment vertical="top"/>
    </xf>
    <xf numFmtId="4" fontId="6" fillId="0" borderId="12" xfId="58" applyNumberFormat="1" applyFont="1" applyFill="1" applyBorder="1" applyAlignment="1">
      <alignment horizontal="center" vertical="top"/>
      <protection/>
    </xf>
    <xf numFmtId="193" fontId="6" fillId="0" borderId="13" xfId="42" applyNumberFormat="1" applyFont="1" applyBorder="1" applyAlignment="1">
      <alignment horizontal="center" vertical="top"/>
    </xf>
    <xf numFmtId="0" fontId="55" fillId="0" borderId="11" xfId="0" applyFont="1" applyBorder="1" applyAlignment="1">
      <alignment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>
      <alignment vertical="top" shrinkToFit="1"/>
    </xf>
    <xf numFmtId="0" fontId="6" fillId="0" borderId="12" xfId="0" applyFont="1" applyBorder="1" applyAlignment="1">
      <alignment vertical="top" wrapText="1" shrinkToFit="1"/>
    </xf>
    <xf numFmtId="3" fontId="6" fillId="0" borderId="13" xfId="58" applyNumberFormat="1" applyFont="1" applyFill="1" applyBorder="1" applyAlignment="1" applyProtection="1">
      <alignment horizontal="center" vertical="top"/>
      <protection locked="0"/>
    </xf>
    <xf numFmtId="3" fontId="6" fillId="0" borderId="14" xfId="58" applyNumberFormat="1" applyFont="1" applyFill="1" applyBorder="1" applyAlignment="1" applyProtection="1">
      <alignment horizontal="center" vertical="top"/>
      <protection locked="0"/>
    </xf>
    <xf numFmtId="3" fontId="6" fillId="0" borderId="15" xfId="58" applyNumberFormat="1" applyFont="1" applyFill="1" applyBorder="1" applyAlignment="1" applyProtection="1">
      <alignment horizontal="center" vertical="top"/>
      <protection locked="0"/>
    </xf>
    <xf numFmtId="9" fontId="6" fillId="0" borderId="12" xfId="63" applyFont="1" applyBorder="1" applyAlignment="1">
      <alignment vertical="top" shrinkToFi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93" fontId="6" fillId="0" borderId="11" xfId="42" applyNumberFormat="1" applyFont="1" applyBorder="1" applyAlignment="1">
      <alignment horizontal="center" vertical="top" wrapText="1"/>
    </xf>
    <xf numFmtId="9" fontId="6" fillId="0" borderId="11" xfId="62" applyFont="1" applyBorder="1" applyAlignment="1">
      <alignment vertical="top" shrinkToFit="1"/>
    </xf>
    <xf numFmtId="0" fontId="5" fillId="38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/>
    </xf>
    <xf numFmtId="193" fontId="7" fillId="0" borderId="12" xfId="42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9" fontId="6" fillId="0" borderId="12" xfId="62" applyFont="1" applyBorder="1" applyAlignment="1">
      <alignment vertical="top" shrinkToFit="1"/>
    </xf>
    <xf numFmtId="0" fontId="55" fillId="0" borderId="12" xfId="0" applyFont="1" applyBorder="1" applyAlignment="1">
      <alignment horizontal="left" vertical="top" wrapText="1"/>
    </xf>
    <xf numFmtId="193" fontId="55" fillId="0" borderId="12" xfId="42" applyNumberFormat="1" applyFont="1" applyBorder="1" applyAlignment="1">
      <alignment horizontal="center" vertical="top"/>
    </xf>
    <xf numFmtId="9" fontId="55" fillId="0" borderId="12" xfId="62" applyFont="1" applyBorder="1" applyAlignment="1">
      <alignment vertical="top" shrinkToFit="1"/>
    </xf>
    <xf numFmtId="0" fontId="55" fillId="0" borderId="0" xfId="0" applyFont="1" applyAlignment="1">
      <alignment/>
    </xf>
    <xf numFmtId="193" fontId="6" fillId="0" borderId="13" xfId="44" applyNumberFormat="1" applyFont="1" applyFill="1" applyBorder="1" applyAlignment="1" applyProtection="1">
      <alignment vertical="top" wrapText="1"/>
      <protection locked="0"/>
    </xf>
    <xf numFmtId="193" fontId="6" fillId="0" borderId="14" xfId="44" applyNumberFormat="1" applyFont="1" applyFill="1" applyBorder="1" applyAlignment="1" applyProtection="1">
      <alignment vertical="top" wrapText="1"/>
      <protection locked="0"/>
    </xf>
    <xf numFmtId="193" fontId="6" fillId="0" borderId="15" xfId="44" applyNumberFormat="1" applyFont="1" applyFill="1" applyBorder="1" applyAlignment="1" applyProtection="1">
      <alignment vertical="top" wrapText="1"/>
      <protection locked="0"/>
    </xf>
    <xf numFmtId="0" fontId="5" fillId="38" borderId="12" xfId="0" applyFont="1" applyFill="1" applyBorder="1" applyAlignment="1">
      <alignment vertical="top"/>
    </xf>
    <xf numFmtId="0" fontId="5" fillId="38" borderId="12" xfId="0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193" fontId="6" fillId="0" borderId="13" xfId="42" applyNumberFormat="1" applyFont="1" applyBorder="1" applyAlignment="1" quotePrefix="1">
      <alignment horizontal="center" vertical="top" wrapText="1"/>
    </xf>
    <xf numFmtId="193" fontId="6" fillId="0" borderId="12" xfId="42" applyNumberFormat="1" applyFont="1" applyBorder="1" applyAlignment="1">
      <alignment horizontal="left" vertical="top" wrapText="1"/>
    </xf>
    <xf numFmtId="9" fontId="6" fillId="0" borderId="12" xfId="0" applyNumberFormat="1" applyFont="1" applyBorder="1" applyAlignment="1">
      <alignment vertical="top"/>
    </xf>
    <xf numFmtId="9" fontId="6" fillId="38" borderId="12" xfId="62" applyFont="1" applyFill="1" applyBorder="1" applyAlignment="1">
      <alignment vertical="top" shrinkToFit="1"/>
    </xf>
    <xf numFmtId="193" fontId="6" fillId="0" borderId="11" xfId="42" applyNumberFormat="1" applyFont="1" applyBorder="1" applyAlignment="1">
      <alignment horizontal="center" vertical="top"/>
    </xf>
    <xf numFmtId="0" fontId="55" fillId="38" borderId="12" xfId="0" applyFont="1" applyFill="1" applyBorder="1" applyAlignment="1">
      <alignment horizontal="center" vertical="top" wrapText="1"/>
    </xf>
    <xf numFmtId="193" fontId="55" fillId="38" borderId="12" xfId="42" applyNumberFormat="1" applyFont="1" applyFill="1" applyBorder="1" applyAlignment="1">
      <alignment horizontal="center" vertical="top"/>
    </xf>
    <xf numFmtId="0" fontId="55" fillId="38" borderId="12" xfId="0" applyFont="1" applyFill="1" applyBorder="1" applyAlignment="1">
      <alignment vertical="top"/>
    </xf>
    <xf numFmtId="0" fontId="56" fillId="0" borderId="0" xfId="0" applyFont="1" applyAlignment="1">
      <alignment/>
    </xf>
    <xf numFmtId="3" fontId="6" fillId="0" borderId="12" xfId="0" applyNumberFormat="1" applyFont="1" applyBorder="1" applyAlignment="1">
      <alignment horizontal="center" vertical="top" wrapText="1"/>
    </xf>
    <xf numFmtId="0" fontId="5" fillId="37" borderId="12" xfId="0" applyFont="1" applyFill="1" applyBorder="1" applyAlignment="1">
      <alignment vertical="top" wrapText="1"/>
    </xf>
    <xf numFmtId="0" fontId="6" fillId="37" borderId="12" xfId="0" applyFont="1" applyFill="1" applyBorder="1" applyAlignment="1">
      <alignment vertical="top" wrapText="1"/>
    </xf>
    <xf numFmtId="0" fontId="6" fillId="37" borderId="12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0" borderId="0" xfId="58" applyFont="1" applyAlignment="1">
      <alignment vertical="top" wrapText="1"/>
      <protection/>
    </xf>
    <xf numFmtId="0" fontId="55" fillId="0" borderId="12" xfId="0" applyFont="1" applyFill="1" applyBorder="1" applyAlignment="1">
      <alignment vertical="top" wrapText="1"/>
    </xf>
    <xf numFmtId="0" fontId="5" fillId="37" borderId="12" xfId="0" applyFont="1" applyFill="1" applyBorder="1" applyAlignment="1">
      <alignment vertical="top"/>
    </xf>
    <xf numFmtId="1" fontId="55" fillId="0" borderId="12" xfId="44" applyNumberFormat="1" applyFont="1" applyFill="1" applyBorder="1" applyAlignment="1">
      <alignment vertical="top" wrapText="1"/>
    </xf>
    <xf numFmtId="0" fontId="7" fillId="38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193" fontId="7" fillId="0" borderId="12" xfId="42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>
      <alignment/>
    </xf>
    <xf numFmtId="193" fontId="6" fillId="0" borderId="13" xfId="42" applyNumberFormat="1" applyFont="1" applyFill="1" applyBorder="1" applyAlignment="1">
      <alignment horizontal="center" vertical="top" wrapText="1"/>
    </xf>
    <xf numFmtId="0" fontId="6" fillId="35" borderId="13" xfId="58" applyFont="1" applyFill="1" applyBorder="1" applyAlignment="1" applyProtection="1">
      <alignment vertical="top" wrapText="1"/>
      <protection locked="0"/>
    </xf>
    <xf numFmtId="3" fontId="6" fillId="0" borderId="12" xfId="0" applyNumberFormat="1" applyFont="1" applyBorder="1" applyAlignment="1">
      <alignment horizontal="left" vertical="top" wrapText="1"/>
    </xf>
    <xf numFmtId="193" fontId="6" fillId="0" borderId="16" xfId="42" applyNumberFormat="1" applyFont="1" applyBorder="1" applyAlignment="1">
      <alignment horizontal="center" vertical="top" wrapText="1"/>
    </xf>
    <xf numFmtId="9" fontId="6" fillId="37" borderId="12" xfId="62" applyFont="1" applyFill="1" applyBorder="1" applyAlignment="1">
      <alignment vertical="top" shrinkToFit="1"/>
    </xf>
    <xf numFmtId="0" fontId="55" fillId="0" borderId="12" xfId="0" applyFont="1" applyFill="1" applyBorder="1" applyAlignment="1">
      <alignment vertical="top"/>
    </xf>
    <xf numFmtId="9" fontId="8" fillId="0" borderId="0" xfId="62" applyFont="1" applyAlignment="1">
      <alignment/>
    </xf>
    <xf numFmtId="193" fontId="6" fillId="0" borderId="12" xfId="42" applyNumberFormat="1" applyFont="1" applyBorder="1" applyAlignment="1">
      <alignment vertical="top" wrapText="1"/>
    </xf>
    <xf numFmtId="193" fontId="55" fillId="0" borderId="12" xfId="42" applyNumberFormat="1" applyFont="1" applyFill="1" applyBorder="1" applyAlignment="1">
      <alignment horizontal="center" vertical="top" shrinkToFit="1"/>
    </xf>
    <xf numFmtId="193" fontId="7" fillId="0" borderId="12" xfId="42" applyNumberFormat="1" applyFont="1" applyFill="1" applyBorder="1" applyAlignment="1">
      <alignment horizontal="center" vertical="top" shrinkToFit="1"/>
    </xf>
    <xf numFmtId="0" fontId="5" fillId="37" borderId="12" xfId="0" applyFont="1" applyFill="1" applyBorder="1" applyAlignment="1">
      <alignment horizontal="center" vertical="top" wrapText="1"/>
    </xf>
    <xf numFmtId="9" fontId="6" fillId="0" borderId="12" xfId="62" applyFont="1" applyFill="1" applyBorder="1" applyAlignment="1">
      <alignment vertical="top" shrinkToFit="1"/>
    </xf>
    <xf numFmtId="0" fontId="7" fillId="0" borderId="12" xfId="0" applyFont="1" applyBorder="1" applyAlignment="1">
      <alignment vertical="top" wrapText="1"/>
    </xf>
    <xf numFmtId="193" fontId="6" fillId="0" borderId="12" xfId="42" applyNumberFormat="1" applyFont="1" applyBorder="1" applyAlignment="1">
      <alignment vertical="top" wrapText="1" shrinkToFit="1"/>
    </xf>
    <xf numFmtId="0" fontId="6" fillId="0" borderId="12" xfId="0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/>
    </xf>
    <xf numFmtId="3" fontId="6" fillId="0" borderId="12" xfId="0" applyNumberFormat="1" applyFont="1" applyBorder="1" applyAlignment="1">
      <alignment horizontal="right" vertical="top" wrapText="1"/>
    </xf>
    <xf numFmtId="49" fontId="6" fillId="0" borderId="12" xfId="42" applyNumberFormat="1" applyFont="1" applyBorder="1" applyAlignment="1">
      <alignment horizontal="left" vertical="top" wrapText="1"/>
    </xf>
    <xf numFmtId="9" fontId="6" fillId="0" borderId="11" xfId="62" applyFont="1" applyFill="1" applyBorder="1" applyAlignment="1">
      <alignment vertical="top" shrinkToFit="1"/>
    </xf>
    <xf numFmtId="0" fontId="6" fillId="0" borderId="12" xfId="58" applyFont="1" applyBorder="1" applyAlignment="1">
      <alignment horizontal="center" vertical="top" wrapText="1"/>
      <protection/>
    </xf>
    <xf numFmtId="43" fontId="6" fillId="0" borderId="12" xfId="42" applyNumberFormat="1" applyFont="1" applyBorder="1" applyAlignment="1">
      <alignment horizontal="center" vertical="top"/>
    </xf>
    <xf numFmtId="0" fontId="6" fillId="0" borderId="11" xfId="58" applyFont="1" applyBorder="1" applyAlignment="1">
      <alignment horizontal="center" vertical="top" wrapText="1"/>
      <protection/>
    </xf>
    <xf numFmtId="191" fontId="10" fillId="0" borderId="13" xfId="0" applyNumberFormat="1" applyFont="1" applyFill="1" applyBorder="1" applyAlignment="1">
      <alignment horizontal="center" vertical="top" wrapText="1"/>
    </xf>
    <xf numFmtId="49" fontId="6" fillId="0" borderId="12" xfId="42" applyNumberFormat="1" applyFont="1" applyBorder="1" applyAlignment="1">
      <alignment horizontal="center" vertical="top" wrapText="1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14" xfId="58" applyFont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>
      <alignment vertical="top" wrapText="1"/>
    </xf>
    <xf numFmtId="193" fontId="55" fillId="0" borderId="12" xfId="42" applyNumberFormat="1" applyFont="1" applyBorder="1" applyAlignment="1">
      <alignment horizontal="center" vertical="top" shrinkToFit="1"/>
    </xf>
    <xf numFmtId="0" fontId="6" fillId="0" borderId="11" xfId="58" applyFont="1" applyFill="1" applyBorder="1" applyAlignment="1">
      <alignment vertical="top" wrapText="1"/>
      <protection/>
    </xf>
    <xf numFmtId="3" fontId="6" fillId="0" borderId="11" xfId="58" applyNumberFormat="1" applyFont="1" applyFill="1" applyBorder="1" applyAlignment="1">
      <alignment horizontal="center"/>
      <protection/>
    </xf>
    <xf numFmtId="193" fontId="6" fillId="0" borderId="11" xfId="42" applyNumberFormat="1" applyFont="1" applyFill="1" applyBorder="1" applyAlignment="1">
      <alignment horizontal="center" wrapText="1"/>
    </xf>
    <xf numFmtId="9" fontId="6" fillId="0" borderId="11" xfId="62" applyFont="1" applyFill="1" applyBorder="1" applyAlignment="1">
      <alignment horizontal="center" wrapText="1"/>
    </xf>
    <xf numFmtId="3" fontId="55" fillId="0" borderId="12" xfId="0" applyNumberFormat="1" applyFont="1" applyFill="1" applyBorder="1" applyAlignment="1">
      <alignment horizontal="left" vertical="top" wrapText="1"/>
    </xf>
    <xf numFmtId="0" fontId="57" fillId="0" borderId="0" xfId="58" applyFont="1" applyAlignment="1">
      <alignment vertical="top" wrapText="1"/>
      <protection/>
    </xf>
    <xf numFmtId="3" fontId="58" fillId="0" borderId="12" xfId="0" applyNumberFormat="1" applyFont="1" applyFill="1" applyBorder="1" applyAlignment="1">
      <alignment horizontal="left" vertical="top" wrapText="1"/>
    </xf>
    <xf numFmtId="3" fontId="55" fillId="0" borderId="14" xfId="0" applyNumberFormat="1" applyFont="1" applyFill="1" applyBorder="1" applyAlignment="1">
      <alignment horizontal="left" vertical="top" wrapText="1"/>
    </xf>
    <xf numFmtId="3" fontId="58" fillId="0" borderId="14" xfId="0" applyNumberFormat="1" applyFont="1" applyFill="1" applyBorder="1" applyAlignment="1">
      <alignment horizontal="left" vertical="top" wrapText="1"/>
    </xf>
    <xf numFmtId="0" fontId="6" fillId="0" borderId="12" xfId="58" applyFont="1" applyFill="1" applyBorder="1" applyAlignment="1">
      <alignment vertical="top"/>
      <protection/>
    </xf>
    <xf numFmtId="0" fontId="6" fillId="0" borderId="12" xfId="58" applyFont="1" applyFill="1" applyBorder="1" applyAlignment="1">
      <alignment horizontal="center" vertical="top"/>
      <protection/>
    </xf>
    <xf numFmtId="9" fontId="6" fillId="0" borderId="12" xfId="63" applyFont="1" applyFill="1" applyBorder="1" applyAlignment="1">
      <alignment vertical="top"/>
    </xf>
    <xf numFmtId="3" fontId="55" fillId="35" borderId="12" xfId="0" applyNumberFormat="1" applyFont="1" applyFill="1" applyBorder="1" applyAlignment="1">
      <alignment vertical="top" wrapText="1"/>
    </xf>
    <xf numFmtId="0" fontId="6" fillId="0" borderId="12" xfId="58" applyFont="1" applyFill="1" applyBorder="1" applyAlignment="1">
      <alignment horizontal="left" vertical="top" wrapText="1"/>
      <protection/>
    </xf>
    <xf numFmtId="0" fontId="58" fillId="0" borderId="12" xfId="0" applyFont="1" applyBorder="1" applyAlignment="1">
      <alignment horizontal="left" vertical="top" wrapText="1"/>
    </xf>
    <xf numFmtId="9" fontId="6" fillId="0" borderId="12" xfId="63" applyFont="1" applyFill="1" applyBorder="1" applyAlignment="1">
      <alignment vertical="top" shrinkToFit="1"/>
    </xf>
    <xf numFmtId="0" fontId="55" fillId="0" borderId="0" xfId="0" applyFont="1" applyAlignment="1">
      <alignment vertical="top" wrapText="1"/>
    </xf>
    <xf numFmtId="0" fontId="55" fillId="0" borderId="12" xfId="58" applyFont="1" applyBorder="1" applyAlignment="1">
      <alignment vertical="top"/>
      <protection/>
    </xf>
    <xf numFmtId="0" fontId="55" fillId="0" borderId="12" xfId="58" applyFont="1" applyBorder="1" applyAlignment="1">
      <alignment horizontal="center" vertical="top"/>
      <protection/>
    </xf>
    <xf numFmtId="193" fontId="55" fillId="0" borderId="13" xfId="42" applyNumberFormat="1" applyFont="1" applyBorder="1" applyAlignment="1">
      <alignment horizontal="center" vertical="top" wrapText="1"/>
    </xf>
    <xf numFmtId="9" fontId="55" fillId="0" borderId="12" xfId="63" applyFont="1" applyBorder="1" applyAlignment="1">
      <alignment vertical="top"/>
    </xf>
    <xf numFmtId="0" fontId="56" fillId="0" borderId="0" xfId="58" applyFont="1">
      <alignment/>
      <protection/>
    </xf>
    <xf numFmtId="193" fontId="59" fillId="0" borderId="12" xfId="42" applyNumberFormat="1" applyFont="1" applyBorder="1" applyAlignment="1">
      <alignment horizontal="center" vertical="top" wrapText="1"/>
    </xf>
    <xf numFmtId="193" fontId="55" fillId="0" borderId="12" xfId="42" applyNumberFormat="1" applyFont="1" applyFill="1" applyBorder="1" applyAlignment="1">
      <alignment horizontal="center" vertical="top"/>
    </xf>
    <xf numFmtId="3" fontId="55" fillId="0" borderId="12" xfId="0" applyNumberFormat="1" applyFont="1" applyBorder="1" applyAlignment="1">
      <alignment horizontal="center" vertical="top" wrapText="1"/>
    </xf>
    <xf numFmtId="193" fontId="55" fillId="0" borderId="14" xfId="42" applyNumberFormat="1" applyFont="1" applyBorder="1" applyAlignment="1" quotePrefix="1">
      <alignment horizontal="center" vertical="top" wrapText="1"/>
    </xf>
    <xf numFmtId="9" fontId="55" fillId="0" borderId="12" xfId="62" applyNumberFormat="1" applyFont="1" applyBorder="1" applyAlignment="1">
      <alignment vertical="top" shrinkToFit="1"/>
    </xf>
    <xf numFmtId="193" fontId="55" fillId="0" borderId="14" xfId="42" applyNumberFormat="1" applyFont="1" applyBorder="1" applyAlignment="1">
      <alignment horizontal="center" vertical="top" wrapText="1"/>
    </xf>
    <xf numFmtId="0" fontId="55" fillId="35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right" vertical="top" wrapText="1"/>
    </xf>
    <xf numFmtId="193" fontId="7" fillId="0" borderId="12" xfId="42" applyNumberFormat="1" applyFont="1" applyFill="1" applyBorder="1" applyAlignment="1">
      <alignment horizontal="center" vertical="top" wrapText="1"/>
    </xf>
    <xf numFmtId="9" fontId="6" fillId="0" borderId="12" xfId="62" applyFont="1" applyFill="1" applyBorder="1" applyAlignment="1">
      <alignment vertical="top" wrapText="1" shrinkToFit="1"/>
    </xf>
    <xf numFmtId="0" fontId="8" fillId="0" borderId="0" xfId="0" applyFont="1" applyFill="1" applyAlignment="1">
      <alignment wrapText="1"/>
    </xf>
    <xf numFmtId="9" fontId="6" fillId="0" borderId="12" xfId="62" applyFont="1" applyFill="1" applyBorder="1" applyAlignment="1">
      <alignment vertical="top"/>
    </xf>
    <xf numFmtId="1" fontId="6" fillId="0" borderId="12" xfId="44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0" fillId="0" borderId="0" xfId="0" applyFont="1" applyAlignment="1">
      <alignment/>
    </xf>
    <xf numFmtId="0" fontId="55" fillId="0" borderId="12" xfId="58" applyFont="1" applyBorder="1" applyAlignment="1">
      <alignment horizontal="left" vertical="top" wrapText="1"/>
      <protection/>
    </xf>
    <xf numFmtId="3" fontId="57" fillId="0" borderId="13" xfId="0" applyNumberFormat="1" applyFont="1" applyFill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3" fontId="13" fillId="35" borderId="13" xfId="0" applyNumberFormat="1" applyFont="1" applyFill="1" applyBorder="1" applyAlignment="1">
      <alignment vertical="top" wrapText="1"/>
    </xf>
    <xf numFmtId="3" fontId="6" fillId="35" borderId="13" xfId="0" applyNumberFormat="1" applyFont="1" applyFill="1" applyBorder="1" applyAlignment="1">
      <alignment vertical="top" wrapText="1"/>
    </xf>
    <xf numFmtId="3" fontId="2" fillId="35" borderId="13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43" fontId="6" fillId="0" borderId="12" xfId="42" applyNumberFormat="1" applyFont="1" applyBorder="1" applyAlignment="1">
      <alignment horizontal="center" vertical="top" wrapText="1"/>
    </xf>
    <xf numFmtId="43" fontId="6" fillId="0" borderId="12" xfId="42" applyNumberFormat="1" applyFont="1" applyFill="1" applyBorder="1" applyAlignment="1">
      <alignment horizontal="center" vertical="top" shrinkToFit="1"/>
    </xf>
    <xf numFmtId="3" fontId="6" fillId="0" borderId="12" xfId="0" applyNumberFormat="1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61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58" applyFont="1" applyBorder="1" applyAlignment="1" applyProtection="1">
      <alignment horizontal="left" vertical="top" wrapText="1"/>
      <protection locked="0"/>
    </xf>
    <xf numFmtId="0" fontId="6" fillId="0" borderId="12" xfId="58" applyFont="1" applyBorder="1" applyAlignment="1" applyProtection="1">
      <alignment horizontal="left" vertical="top" wrapText="1"/>
      <protection locked="0"/>
    </xf>
    <xf numFmtId="0" fontId="17" fillId="0" borderId="14" xfId="59" applyFont="1" applyFill="1" applyBorder="1" applyAlignment="1">
      <alignment horizontal="left" vertical="top" wrapText="1"/>
      <protection/>
    </xf>
    <xf numFmtId="0" fontId="17" fillId="0" borderId="12" xfId="59" applyFont="1" applyFill="1" applyBorder="1" applyAlignment="1">
      <alignment horizontal="left" vertical="top" wrapText="1"/>
      <protection/>
    </xf>
    <xf numFmtId="0" fontId="5" fillId="32" borderId="20" xfId="0" applyFont="1" applyFill="1" applyBorder="1" applyAlignment="1">
      <alignment vertical="top" wrapText="1"/>
    </xf>
    <xf numFmtId="0" fontId="5" fillId="32" borderId="20" xfId="0" applyFont="1" applyFill="1" applyBorder="1" applyAlignment="1">
      <alignment horizontal="center" vertical="top" wrapText="1"/>
    </xf>
    <xf numFmtId="193" fontId="5" fillId="32" borderId="20" xfId="42" applyNumberFormat="1" applyFont="1" applyFill="1" applyBorder="1" applyAlignment="1">
      <alignment horizontal="center" vertical="top" wrapText="1"/>
    </xf>
    <xf numFmtId="0" fontId="55" fillId="0" borderId="12" xfId="58" applyFont="1" applyBorder="1" applyAlignment="1">
      <alignment horizontal="lef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  <cellStyle name="เครื่องหมายจุลภาค 2" xfId="67"/>
    <cellStyle name="ปกติ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Microsoft\Excel\&#3627;&#3609;&#3656;&#3623;&#3618;&#3591;&#3634;&#3609;\&#3624;&#3641;&#3609;&#3618;&#3660;-&#3626;&#3606;&#3634;&#3610;&#3633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วิจัย1"/>
      <sheetName val="วิจัย2"/>
      <sheetName val="ศคว."/>
      <sheetName val="ศคว.2"/>
      <sheetName val="ศบว."/>
      <sheetName val="ศบว.2"/>
      <sheetName val="ศบศ."/>
      <sheetName val="ศบศ.2"/>
      <sheetName val="ศบศ.2_up"/>
      <sheetName val="คอม"/>
      <sheetName val="คอม2"/>
      <sheetName val="สหกิจ"/>
      <sheetName val="สหกิจ2"/>
      <sheetName val="อาศรม"/>
      <sheetName val="อาศรม_up"/>
      <sheetName val="อาศรม_60"/>
      <sheetName val="บรรณสาร"/>
      <sheetName val="บรรณสาร2 (2_up)"/>
      <sheetName val="อาศรม2"/>
    </sheetNames>
    <sheetDataSet>
      <sheetData sheetId="0">
        <row r="60">
          <cell r="O60">
            <v>147</v>
          </cell>
        </row>
        <row r="61">
          <cell r="O61">
            <v>35</v>
          </cell>
        </row>
        <row r="62">
          <cell r="O62">
            <v>15</v>
          </cell>
        </row>
        <row r="63">
          <cell r="O63">
            <v>120</v>
          </cell>
        </row>
        <row r="65">
          <cell r="O65">
            <v>150</v>
          </cell>
        </row>
        <row r="66">
          <cell r="O66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9"/>
  <sheetViews>
    <sheetView tabSelected="1" zoomScale="110" zoomScaleNormal="110" zoomScalePageLayoutView="0" workbookViewId="0" topLeftCell="A366">
      <selection activeCell="I366" sqref="I366"/>
    </sheetView>
  </sheetViews>
  <sheetFormatPr defaultColWidth="16.50390625" defaultRowHeight="14.25"/>
  <cols>
    <col min="1" max="1" width="17.125" style="6" customWidth="1"/>
    <col min="2" max="2" width="7.375" style="2" customWidth="1"/>
    <col min="3" max="3" width="9.25390625" style="3" customWidth="1"/>
    <col min="4" max="4" width="8.875" style="4" customWidth="1"/>
    <col min="5" max="5" width="6.375" style="2" customWidth="1"/>
    <col min="6" max="6" width="26.75390625" style="5" customWidth="1"/>
    <col min="7" max="7" width="12.625" style="2" customWidth="1"/>
    <col min="8" max="255" width="9.00390625" style="6" customWidth="1"/>
    <col min="256" max="16384" width="16.50390625" style="6" customWidth="1"/>
  </cols>
  <sheetData>
    <row r="1" ht="15.75">
      <c r="A1" s="1" t="s">
        <v>18</v>
      </c>
    </row>
    <row r="2" spans="1:7" ht="31.5">
      <c r="A2" s="244" t="s">
        <v>19</v>
      </c>
      <c r="B2" s="245" t="s">
        <v>20</v>
      </c>
      <c r="C2" s="245" t="s">
        <v>12</v>
      </c>
      <c r="D2" s="246" t="s">
        <v>13</v>
      </c>
      <c r="E2" s="245" t="s">
        <v>4</v>
      </c>
      <c r="F2" s="7" t="s">
        <v>16</v>
      </c>
      <c r="G2" s="7" t="s">
        <v>15</v>
      </c>
    </row>
    <row r="3" spans="1:7" ht="15.75">
      <c r="A3" s="244"/>
      <c r="B3" s="245"/>
      <c r="C3" s="245"/>
      <c r="D3" s="246"/>
      <c r="E3" s="245"/>
      <c r="F3" s="8" t="s">
        <v>21</v>
      </c>
      <c r="G3" s="8"/>
    </row>
    <row r="4" spans="1:256" ht="15.75">
      <c r="A4" s="9" t="s">
        <v>22</v>
      </c>
      <c r="B4" s="10"/>
      <c r="C4" s="10"/>
      <c r="D4" s="11"/>
      <c r="E4" s="10"/>
      <c r="F4" s="10"/>
      <c r="G4" s="10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5.75">
      <c r="A5" s="13" t="s">
        <v>23</v>
      </c>
      <c r="B5" s="14"/>
      <c r="C5" s="14"/>
      <c r="D5" s="15"/>
      <c r="E5" s="14"/>
      <c r="F5" s="14"/>
      <c r="G5" s="1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31.5">
      <c r="A6" s="17" t="s">
        <v>24</v>
      </c>
      <c r="B6" s="18" t="s">
        <v>25</v>
      </c>
      <c r="C6" s="19">
        <f>SUM(C7:C8)</f>
        <v>1550</v>
      </c>
      <c r="D6" s="20">
        <f>SUM(D7:D8)</f>
        <v>0</v>
      </c>
      <c r="E6" s="21">
        <f aca="true" t="shared" si="0" ref="E6:E16">D6/C6</f>
        <v>0</v>
      </c>
      <c r="F6" s="22"/>
      <c r="G6" s="18" t="s">
        <v>26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5.75">
      <c r="A7" s="17" t="s">
        <v>27</v>
      </c>
      <c r="B7" s="18"/>
      <c r="C7" s="23">
        <v>1460</v>
      </c>
      <c r="D7" s="24"/>
      <c r="E7" s="25">
        <f t="shared" si="0"/>
        <v>0</v>
      </c>
      <c r="F7" s="26"/>
      <c r="G7" s="18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31.5">
      <c r="A8" s="27" t="s">
        <v>28</v>
      </c>
      <c r="B8" s="28"/>
      <c r="C8" s="29">
        <v>90</v>
      </c>
      <c r="D8" s="30"/>
      <c r="E8" s="31">
        <f t="shared" si="0"/>
        <v>0</v>
      </c>
      <c r="F8" s="26"/>
      <c r="G8" s="18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47.25">
      <c r="A9" s="17" t="s">
        <v>29</v>
      </c>
      <c r="B9" s="18" t="s">
        <v>25</v>
      </c>
      <c r="C9" s="19">
        <f>SUM(C10:C11)</f>
        <v>2855</v>
      </c>
      <c r="D9" s="20">
        <f>SUM(D10:D11)</f>
        <v>0</v>
      </c>
      <c r="E9" s="21">
        <f t="shared" si="0"/>
        <v>0</v>
      </c>
      <c r="F9" s="22"/>
      <c r="G9" s="18" t="s">
        <v>26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5.75">
      <c r="A10" s="17" t="s">
        <v>27</v>
      </c>
      <c r="B10" s="18"/>
      <c r="C10" s="23">
        <v>2498</v>
      </c>
      <c r="D10" s="24"/>
      <c r="E10" s="25">
        <f t="shared" si="0"/>
        <v>0</v>
      </c>
      <c r="F10" s="26"/>
      <c r="G10" s="1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31.5">
      <c r="A11" s="27" t="s">
        <v>28</v>
      </c>
      <c r="B11" s="28"/>
      <c r="C11" s="29">
        <v>357</v>
      </c>
      <c r="D11" s="30"/>
      <c r="E11" s="31">
        <f t="shared" si="0"/>
        <v>0</v>
      </c>
      <c r="F11" s="26"/>
      <c r="G11" s="18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31.5">
      <c r="A12" s="17" t="s">
        <v>30</v>
      </c>
      <c r="B12" s="18" t="s">
        <v>25</v>
      </c>
      <c r="C12" s="23">
        <f>SUM(C13:C14)</f>
        <v>9510</v>
      </c>
      <c r="D12" s="24">
        <f>SUM(D13:D14)</f>
        <v>0</v>
      </c>
      <c r="E12" s="25">
        <f t="shared" si="0"/>
        <v>0</v>
      </c>
      <c r="F12" s="22" t="s">
        <v>418</v>
      </c>
      <c r="G12" s="18" t="s">
        <v>26</v>
      </c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5.75">
      <c r="A13" s="17" t="s">
        <v>27</v>
      </c>
      <c r="B13" s="18"/>
      <c r="C13" s="23">
        <v>8850</v>
      </c>
      <c r="D13" s="34"/>
      <c r="E13" s="25">
        <f t="shared" si="0"/>
        <v>0</v>
      </c>
      <c r="F13" s="35"/>
      <c r="G13" s="1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31.5">
      <c r="A14" s="17" t="s">
        <v>28</v>
      </c>
      <c r="B14" s="18"/>
      <c r="C14" s="23">
        <v>660</v>
      </c>
      <c r="D14" s="34"/>
      <c r="E14" s="25">
        <f t="shared" si="0"/>
        <v>0</v>
      </c>
      <c r="F14" s="26"/>
      <c r="G14" s="18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94.5">
      <c r="A15" s="17" t="s">
        <v>31</v>
      </c>
      <c r="B15" s="18" t="s">
        <v>32</v>
      </c>
      <c r="C15" s="19">
        <v>85</v>
      </c>
      <c r="D15" s="36"/>
      <c r="E15" s="21">
        <f t="shared" si="0"/>
        <v>0</v>
      </c>
      <c r="F15" s="22"/>
      <c r="G15" s="18" t="s">
        <v>26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47.25">
      <c r="A16" s="37" t="s">
        <v>33</v>
      </c>
      <c r="B16" s="18" t="s">
        <v>34</v>
      </c>
      <c r="C16" s="19">
        <v>85</v>
      </c>
      <c r="D16" s="36"/>
      <c r="E16" s="21">
        <f t="shared" si="0"/>
        <v>0</v>
      </c>
      <c r="F16" s="22"/>
      <c r="G16" s="18" t="s">
        <v>26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94.5">
      <c r="A17" s="17" t="s">
        <v>35</v>
      </c>
      <c r="B17" s="18" t="s">
        <v>36</v>
      </c>
      <c r="C17" s="19" t="s">
        <v>347</v>
      </c>
      <c r="D17" s="36"/>
      <c r="E17" s="38">
        <f>D17/65</f>
        <v>0</v>
      </c>
      <c r="F17" s="22" t="s">
        <v>419</v>
      </c>
      <c r="G17" s="18" t="s">
        <v>37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5.75">
      <c r="A18" s="39" t="s">
        <v>38</v>
      </c>
      <c r="B18" s="40"/>
      <c r="C18" s="40"/>
      <c r="D18" s="41"/>
      <c r="E18" s="40"/>
      <c r="F18" s="40"/>
      <c r="G18" s="4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31.5">
      <c r="A19" s="17" t="s">
        <v>39</v>
      </c>
      <c r="B19" s="18" t="s">
        <v>25</v>
      </c>
      <c r="C19" s="19">
        <f>SUM(C20:C21)</f>
        <v>480</v>
      </c>
      <c r="D19" s="20"/>
      <c r="E19" s="42">
        <f aca="true" t="shared" si="1" ref="E19:E29">D19/C19</f>
        <v>0</v>
      </c>
      <c r="F19" s="22"/>
      <c r="G19" s="18" t="s">
        <v>26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5.75">
      <c r="A20" s="17" t="s">
        <v>27</v>
      </c>
      <c r="B20" s="18"/>
      <c r="C20" s="23">
        <v>440</v>
      </c>
      <c r="D20" s="24"/>
      <c r="E20" s="43">
        <f t="shared" si="1"/>
        <v>0</v>
      </c>
      <c r="F20" s="26"/>
      <c r="G20" s="1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31.5">
      <c r="A21" s="44" t="s">
        <v>40</v>
      </c>
      <c r="B21" s="18"/>
      <c r="C21" s="23">
        <v>40</v>
      </c>
      <c r="D21" s="24"/>
      <c r="E21" s="43">
        <f t="shared" si="1"/>
        <v>0</v>
      </c>
      <c r="F21" s="26"/>
      <c r="G21" s="1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47.25">
      <c r="A22" s="17" t="s">
        <v>41</v>
      </c>
      <c r="B22" s="18" t="s">
        <v>25</v>
      </c>
      <c r="C22" s="19">
        <f>SUM(C23:C24)</f>
        <v>1092</v>
      </c>
      <c r="D22" s="20"/>
      <c r="E22" s="42">
        <f t="shared" si="1"/>
        <v>0</v>
      </c>
      <c r="F22" s="22"/>
      <c r="G22" s="18" t="s">
        <v>26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5.75">
      <c r="A23" s="17" t="s">
        <v>27</v>
      </c>
      <c r="B23" s="18"/>
      <c r="C23" s="23">
        <v>900</v>
      </c>
      <c r="D23" s="24"/>
      <c r="E23" s="43">
        <f t="shared" si="1"/>
        <v>0</v>
      </c>
      <c r="F23" s="26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31.5">
      <c r="A24" s="27" t="s">
        <v>40</v>
      </c>
      <c r="B24" s="28"/>
      <c r="C24" s="29">
        <v>192</v>
      </c>
      <c r="D24" s="30"/>
      <c r="E24" s="45">
        <f t="shared" si="1"/>
        <v>0</v>
      </c>
      <c r="F24" s="26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31.5">
      <c r="A25" s="17" t="s">
        <v>42</v>
      </c>
      <c r="B25" s="18" t="s">
        <v>25</v>
      </c>
      <c r="C25" s="23">
        <f>SUM(C26:C27)</f>
        <v>3410</v>
      </c>
      <c r="D25" s="34"/>
      <c r="E25" s="25">
        <f t="shared" si="1"/>
        <v>0</v>
      </c>
      <c r="F25" s="22" t="s">
        <v>418</v>
      </c>
      <c r="G25" s="18" t="s">
        <v>26</v>
      </c>
      <c r="H25" s="3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15.75">
      <c r="A26" s="17" t="s">
        <v>27</v>
      </c>
      <c r="B26" s="18"/>
      <c r="C26" s="23">
        <v>3120</v>
      </c>
      <c r="D26" s="34"/>
      <c r="E26" s="25">
        <f t="shared" si="1"/>
        <v>0</v>
      </c>
      <c r="F26" s="26"/>
      <c r="G26" s="1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31.5">
      <c r="A27" s="17" t="s">
        <v>40</v>
      </c>
      <c r="B27" s="18"/>
      <c r="C27" s="23">
        <v>290</v>
      </c>
      <c r="D27" s="34"/>
      <c r="E27" s="21">
        <f t="shared" si="1"/>
        <v>0</v>
      </c>
      <c r="F27" s="26"/>
      <c r="G27" s="1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94.5">
      <c r="A28" s="17" t="s">
        <v>43</v>
      </c>
      <c r="B28" s="18" t="s">
        <v>32</v>
      </c>
      <c r="C28" s="19">
        <v>90</v>
      </c>
      <c r="D28" s="36"/>
      <c r="E28" s="21">
        <f t="shared" si="1"/>
        <v>0</v>
      </c>
      <c r="F28" s="22"/>
      <c r="G28" s="18" t="s">
        <v>26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47.25">
      <c r="A29" s="37" t="s">
        <v>44</v>
      </c>
      <c r="B29" s="18" t="s">
        <v>34</v>
      </c>
      <c r="C29" s="19">
        <v>85</v>
      </c>
      <c r="D29" s="36"/>
      <c r="E29" s="21">
        <f t="shared" si="1"/>
        <v>0</v>
      </c>
      <c r="F29" s="22"/>
      <c r="G29" s="18" t="s">
        <v>26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12" customFormat="1" ht="110.25">
      <c r="A30" s="44" t="s">
        <v>45</v>
      </c>
      <c r="B30" s="18" t="s">
        <v>36</v>
      </c>
      <c r="C30" s="19" t="s">
        <v>347</v>
      </c>
      <c r="D30" s="36"/>
      <c r="E30" s="21"/>
      <c r="F30" s="22" t="s">
        <v>419</v>
      </c>
      <c r="G30" s="18" t="s">
        <v>37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5.75">
      <c r="A31" s="39" t="s">
        <v>46</v>
      </c>
      <c r="B31" s="40"/>
      <c r="C31" s="40"/>
      <c r="D31" s="41"/>
      <c r="E31" s="40"/>
      <c r="F31" s="40"/>
      <c r="G31" s="4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31.5">
      <c r="A32" s="17" t="s">
        <v>47</v>
      </c>
      <c r="B32" s="18" t="s">
        <v>25</v>
      </c>
      <c r="C32" s="23">
        <f>SUM(C33:C34)</f>
        <v>330</v>
      </c>
      <c r="D32" s="34"/>
      <c r="E32" s="43">
        <f aca="true" t="shared" si="2" ref="E32:E42">D32/C32</f>
        <v>0</v>
      </c>
      <c r="F32" s="22"/>
      <c r="G32" s="46" t="s">
        <v>26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5.75">
      <c r="A33" s="17" t="s">
        <v>27</v>
      </c>
      <c r="B33" s="18"/>
      <c r="C33" s="23">
        <v>310</v>
      </c>
      <c r="D33" s="24"/>
      <c r="E33" s="43">
        <f t="shared" si="2"/>
        <v>0</v>
      </c>
      <c r="F33" s="26"/>
      <c r="G33" s="1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12" customFormat="1" ht="31.5">
      <c r="A34" s="44" t="s">
        <v>40</v>
      </c>
      <c r="B34" s="18"/>
      <c r="C34" s="23">
        <v>20</v>
      </c>
      <c r="D34" s="24"/>
      <c r="E34" s="43">
        <f t="shared" si="2"/>
        <v>0</v>
      </c>
      <c r="F34" s="26"/>
      <c r="G34" s="1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ht="31.5">
      <c r="A35" s="17" t="s">
        <v>48</v>
      </c>
      <c r="B35" s="18" t="s">
        <v>25</v>
      </c>
      <c r="C35" s="19">
        <f>SUM(C36:C37)</f>
        <v>690</v>
      </c>
      <c r="D35" s="20"/>
      <c r="E35" s="42">
        <f t="shared" si="2"/>
        <v>0</v>
      </c>
      <c r="F35" s="22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ht="15.75">
      <c r="A36" s="17" t="s">
        <v>27</v>
      </c>
      <c r="B36" s="18"/>
      <c r="C36" s="23">
        <v>630</v>
      </c>
      <c r="D36" s="24"/>
      <c r="E36" s="43">
        <f t="shared" si="2"/>
        <v>0</v>
      </c>
      <c r="F36" s="26"/>
      <c r="G36" s="1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112" customFormat="1" ht="31.5">
      <c r="A37" s="183" t="s">
        <v>40</v>
      </c>
      <c r="B37" s="48"/>
      <c r="C37" s="184">
        <v>60</v>
      </c>
      <c r="D37" s="185"/>
      <c r="E37" s="186">
        <f t="shared" si="2"/>
        <v>0</v>
      </c>
      <c r="F37" s="47"/>
      <c r="G37" s="4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31.5">
      <c r="A38" s="17" t="s">
        <v>49</v>
      </c>
      <c r="B38" s="18" t="s">
        <v>25</v>
      </c>
      <c r="C38" s="23">
        <f>SUM(C39:C40)</f>
        <v>2220</v>
      </c>
      <c r="D38" s="34"/>
      <c r="E38" s="25">
        <f t="shared" si="2"/>
        <v>0</v>
      </c>
      <c r="F38" s="22" t="s">
        <v>418</v>
      </c>
      <c r="G38" s="18"/>
      <c r="H38" s="33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ht="15.75">
      <c r="A39" s="17" t="s">
        <v>27</v>
      </c>
      <c r="B39" s="18"/>
      <c r="C39" s="23">
        <v>2100</v>
      </c>
      <c r="D39" s="34"/>
      <c r="E39" s="25">
        <f t="shared" si="2"/>
        <v>0</v>
      </c>
      <c r="F39" s="26"/>
      <c r="G39" s="18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ht="31.5">
      <c r="A40" s="17" t="s">
        <v>40</v>
      </c>
      <c r="B40" s="18"/>
      <c r="C40" s="23">
        <v>120</v>
      </c>
      <c r="D40" s="34"/>
      <c r="E40" s="21">
        <f t="shared" si="2"/>
        <v>0</v>
      </c>
      <c r="F40" s="26"/>
      <c r="G40" s="1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ht="94.5">
      <c r="A41" s="17" t="s">
        <v>50</v>
      </c>
      <c r="B41" s="18" t="s">
        <v>32</v>
      </c>
      <c r="C41" s="19">
        <v>95</v>
      </c>
      <c r="D41" s="36"/>
      <c r="E41" s="21">
        <f t="shared" si="2"/>
        <v>0</v>
      </c>
      <c r="F41" s="22"/>
      <c r="G41" s="18" t="s">
        <v>26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ht="47.25">
      <c r="A42" s="37" t="s">
        <v>51</v>
      </c>
      <c r="B42" s="18" t="s">
        <v>34</v>
      </c>
      <c r="C42" s="19">
        <v>85</v>
      </c>
      <c r="D42" s="36"/>
      <c r="E42" s="21">
        <f t="shared" si="2"/>
        <v>0</v>
      </c>
      <c r="F42" s="22"/>
      <c r="G42" s="18" t="s">
        <v>26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ht="94.5">
      <c r="A43" s="17" t="s">
        <v>52</v>
      </c>
      <c r="B43" s="18" t="s">
        <v>36</v>
      </c>
      <c r="C43" s="19" t="s">
        <v>347</v>
      </c>
      <c r="D43" s="36"/>
      <c r="E43" s="21"/>
      <c r="F43" s="22" t="s">
        <v>419</v>
      </c>
      <c r="G43" s="18" t="s">
        <v>37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ht="15.75">
      <c r="A44" s="39" t="s">
        <v>53</v>
      </c>
      <c r="B44" s="40"/>
      <c r="C44" s="40"/>
      <c r="D44" s="41"/>
      <c r="E44" s="40"/>
      <c r="F44" s="40"/>
      <c r="G44" s="40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31.5">
      <c r="A45" s="17" t="s">
        <v>54</v>
      </c>
      <c r="B45" s="18" t="s">
        <v>25</v>
      </c>
      <c r="C45" s="23">
        <f>SUM(C46:C47)</f>
        <v>650</v>
      </c>
      <c r="D45" s="34"/>
      <c r="E45" s="43">
        <f aca="true" t="shared" si="3" ref="E45:E55">D45/C45</f>
        <v>0</v>
      </c>
      <c r="F45" s="22"/>
      <c r="G45" s="18" t="s">
        <v>26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5.75">
      <c r="A46" s="17" t="s">
        <v>27</v>
      </c>
      <c r="B46" s="18"/>
      <c r="C46" s="23">
        <v>620</v>
      </c>
      <c r="D46" s="24"/>
      <c r="E46" s="43">
        <f t="shared" si="3"/>
        <v>0</v>
      </c>
      <c r="F46" s="26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31.5">
      <c r="A47" s="27" t="s">
        <v>40</v>
      </c>
      <c r="B47" s="28"/>
      <c r="C47" s="29">
        <v>30</v>
      </c>
      <c r="D47" s="30"/>
      <c r="E47" s="45">
        <f t="shared" si="3"/>
        <v>0</v>
      </c>
      <c r="F47" s="26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31.5">
      <c r="A48" s="17" t="s">
        <v>55</v>
      </c>
      <c r="B48" s="18" t="s">
        <v>25</v>
      </c>
      <c r="C48" s="23">
        <f>SUM(C49:C50)</f>
        <v>985</v>
      </c>
      <c r="D48" s="34"/>
      <c r="E48" s="43">
        <f t="shared" si="3"/>
        <v>0</v>
      </c>
      <c r="F48" s="22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5.75">
      <c r="A49" s="17" t="s">
        <v>27</v>
      </c>
      <c r="B49" s="18"/>
      <c r="C49" s="23">
        <v>880</v>
      </c>
      <c r="D49" s="24"/>
      <c r="E49" s="43">
        <f t="shared" si="3"/>
        <v>0</v>
      </c>
      <c r="F49" s="26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31.5">
      <c r="A50" s="27" t="s">
        <v>40</v>
      </c>
      <c r="B50" s="28"/>
      <c r="C50" s="29">
        <v>105</v>
      </c>
      <c r="D50" s="30"/>
      <c r="E50" s="45">
        <f t="shared" si="3"/>
        <v>0</v>
      </c>
      <c r="F50" s="26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31.5">
      <c r="A51" s="17" t="s">
        <v>56</v>
      </c>
      <c r="B51" s="18" t="s">
        <v>25</v>
      </c>
      <c r="C51" s="23">
        <f>SUM(C52:C53)</f>
        <v>3430</v>
      </c>
      <c r="D51" s="34"/>
      <c r="E51" s="25">
        <f t="shared" si="3"/>
        <v>0</v>
      </c>
      <c r="F51" s="22" t="s">
        <v>418</v>
      </c>
      <c r="G51" s="18"/>
      <c r="H51" s="33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5.75">
      <c r="A52" s="17" t="s">
        <v>27</v>
      </c>
      <c r="B52" s="18"/>
      <c r="C52" s="23">
        <v>3180</v>
      </c>
      <c r="D52" s="34"/>
      <c r="E52" s="25">
        <f t="shared" si="3"/>
        <v>0</v>
      </c>
      <c r="F52" s="26"/>
      <c r="G52" s="18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31.5">
      <c r="A53" s="17" t="s">
        <v>40</v>
      </c>
      <c r="B53" s="18"/>
      <c r="C53" s="23">
        <v>250</v>
      </c>
      <c r="D53" s="34"/>
      <c r="E53" s="25">
        <f t="shared" si="3"/>
        <v>0</v>
      </c>
      <c r="F53" s="26"/>
      <c r="G53" s="18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94.5">
      <c r="A54" s="17" t="s">
        <v>57</v>
      </c>
      <c r="B54" s="18" t="s">
        <v>32</v>
      </c>
      <c r="C54" s="19">
        <v>85</v>
      </c>
      <c r="D54" s="49"/>
      <c r="E54" s="21">
        <f t="shared" si="3"/>
        <v>0</v>
      </c>
      <c r="F54" s="22"/>
      <c r="G54" s="18" t="s">
        <v>26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47.25">
      <c r="A55" s="37" t="s">
        <v>58</v>
      </c>
      <c r="B55" s="18" t="s">
        <v>34</v>
      </c>
      <c r="C55" s="19">
        <v>85</v>
      </c>
      <c r="D55" s="36"/>
      <c r="E55" s="21">
        <f t="shared" si="3"/>
        <v>0</v>
      </c>
      <c r="F55" s="22"/>
      <c r="G55" s="18" t="s">
        <v>26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110.25">
      <c r="A56" s="17" t="s">
        <v>59</v>
      </c>
      <c r="B56" s="18" t="s">
        <v>36</v>
      </c>
      <c r="C56" s="19" t="s">
        <v>347</v>
      </c>
      <c r="D56" s="36"/>
      <c r="E56" s="21"/>
      <c r="F56" s="22" t="s">
        <v>419</v>
      </c>
      <c r="G56" s="18" t="s">
        <v>37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15.75">
      <c r="A57" s="39" t="s">
        <v>60</v>
      </c>
      <c r="B57" s="40"/>
      <c r="C57" s="40"/>
      <c r="D57" s="41"/>
      <c r="E57" s="40"/>
      <c r="F57" s="40"/>
      <c r="G57" s="40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31.5">
      <c r="A58" s="17" t="s">
        <v>61</v>
      </c>
      <c r="B58" s="18" t="s">
        <v>25</v>
      </c>
      <c r="C58" s="19">
        <f>SUM(C59:C60)</f>
        <v>90</v>
      </c>
      <c r="D58" s="36"/>
      <c r="E58" s="50">
        <f aca="true" t="shared" si="4" ref="E58:E68">D58/C58</f>
        <v>0</v>
      </c>
      <c r="F58" s="22"/>
      <c r="G58" s="18" t="s">
        <v>26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15.75">
      <c r="A59" s="17" t="s">
        <v>27</v>
      </c>
      <c r="B59" s="18"/>
      <c r="C59" s="23">
        <v>90</v>
      </c>
      <c r="D59" s="24"/>
      <c r="E59" s="51">
        <f t="shared" si="4"/>
        <v>0</v>
      </c>
      <c r="F59" s="26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31.5">
      <c r="A60" s="17" t="s">
        <v>40</v>
      </c>
      <c r="B60" s="18"/>
      <c r="C60" s="23" t="s">
        <v>5</v>
      </c>
      <c r="D60" s="24"/>
      <c r="E60" s="51"/>
      <c r="F60" s="26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ht="31.5">
      <c r="A61" s="17" t="s">
        <v>62</v>
      </c>
      <c r="B61" s="18" t="s">
        <v>25</v>
      </c>
      <c r="C61" s="23">
        <v>88</v>
      </c>
      <c r="D61" s="24"/>
      <c r="E61" s="25">
        <f t="shared" si="4"/>
        <v>0</v>
      </c>
      <c r="F61" s="22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5.75">
      <c r="A62" s="17" t="s">
        <v>27</v>
      </c>
      <c r="B62" s="18"/>
      <c r="C62" s="23">
        <v>88</v>
      </c>
      <c r="D62" s="24"/>
      <c r="E62" s="25">
        <f t="shared" si="4"/>
        <v>0</v>
      </c>
      <c r="F62" s="26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31.5">
      <c r="A63" s="17" t="s">
        <v>40</v>
      </c>
      <c r="B63" s="18"/>
      <c r="C63" s="23" t="s">
        <v>5</v>
      </c>
      <c r="D63" s="24"/>
      <c r="E63" s="51"/>
      <c r="F63" s="26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31.5">
      <c r="A64" s="17" t="s">
        <v>63</v>
      </c>
      <c r="B64" s="18" t="s">
        <v>25</v>
      </c>
      <c r="C64" s="23">
        <f>SUM(C65:C66)</f>
        <v>450</v>
      </c>
      <c r="D64" s="24"/>
      <c r="E64" s="51">
        <f t="shared" si="4"/>
        <v>0</v>
      </c>
      <c r="F64" s="22" t="s">
        <v>418</v>
      </c>
      <c r="G64" s="18"/>
      <c r="H64" s="33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5.75">
      <c r="A65" s="17" t="s">
        <v>27</v>
      </c>
      <c r="B65" s="18"/>
      <c r="C65" s="23">
        <v>450</v>
      </c>
      <c r="D65" s="24"/>
      <c r="E65" s="51">
        <f t="shared" si="4"/>
        <v>0</v>
      </c>
      <c r="F65" s="26"/>
      <c r="G65" s="18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ht="31.5">
      <c r="A66" s="17" t="s">
        <v>40</v>
      </c>
      <c r="B66" s="18"/>
      <c r="C66" s="23" t="s">
        <v>5</v>
      </c>
      <c r="D66" s="52"/>
      <c r="E66" s="51"/>
      <c r="F66" s="26"/>
      <c r="G66" s="18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ht="94.5">
      <c r="A67" s="17" t="s">
        <v>64</v>
      </c>
      <c r="B67" s="18" t="s">
        <v>32</v>
      </c>
      <c r="C67" s="19">
        <v>100</v>
      </c>
      <c r="D67" s="36"/>
      <c r="E67" s="21">
        <f t="shared" si="4"/>
        <v>0</v>
      </c>
      <c r="F67" s="22"/>
      <c r="G67" s="18" t="s">
        <v>26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ht="47.25">
      <c r="A68" s="37" t="s">
        <v>65</v>
      </c>
      <c r="B68" s="18" t="s">
        <v>34</v>
      </c>
      <c r="C68" s="19">
        <v>85</v>
      </c>
      <c r="D68" s="36"/>
      <c r="E68" s="21">
        <f t="shared" si="4"/>
        <v>0</v>
      </c>
      <c r="F68" s="22"/>
      <c r="G68" s="18" t="s">
        <v>26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ht="94.5">
      <c r="A69" s="17" t="s">
        <v>66</v>
      </c>
      <c r="B69" s="18" t="s">
        <v>36</v>
      </c>
      <c r="C69" s="19" t="s">
        <v>347</v>
      </c>
      <c r="D69" s="36"/>
      <c r="E69" s="21"/>
      <c r="F69" s="22" t="s">
        <v>419</v>
      </c>
      <c r="G69" s="18" t="s">
        <v>37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7" ht="15.75">
      <c r="A70" s="53" t="s">
        <v>67</v>
      </c>
      <c r="B70" s="54"/>
      <c r="C70" s="55"/>
      <c r="D70" s="56"/>
      <c r="E70" s="54"/>
      <c r="F70" s="57"/>
      <c r="G70" s="54"/>
    </row>
    <row r="71" spans="1:7" ht="15.75">
      <c r="A71" s="58" t="s">
        <v>68</v>
      </c>
      <c r="B71" s="59"/>
      <c r="C71" s="60"/>
      <c r="D71" s="61"/>
      <c r="E71" s="59"/>
      <c r="F71" s="62"/>
      <c r="G71" s="59"/>
    </row>
    <row r="72" spans="1:256" ht="94.5">
      <c r="A72" s="17" t="s">
        <v>349</v>
      </c>
      <c r="B72" s="75" t="s">
        <v>348</v>
      </c>
      <c r="C72" s="109">
        <v>50</v>
      </c>
      <c r="D72" s="146"/>
      <c r="E72" s="75"/>
      <c r="F72" s="147"/>
      <c r="G72" s="75" t="s">
        <v>71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</row>
    <row r="73" spans="1:256" s="133" customFormat="1" ht="131.25">
      <c r="A73" s="247" t="s">
        <v>69</v>
      </c>
      <c r="B73" s="200" t="s">
        <v>70</v>
      </c>
      <c r="C73" s="201">
        <v>8</v>
      </c>
      <c r="D73" s="202">
        <v>3</v>
      </c>
      <c r="E73" s="203">
        <f>D73/C73</f>
        <v>0.375</v>
      </c>
      <c r="F73" s="222" t="s">
        <v>435</v>
      </c>
      <c r="G73" s="200" t="s">
        <v>71</v>
      </c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  <c r="IH73" s="204"/>
      <c r="II73" s="204"/>
      <c r="IJ73" s="204"/>
      <c r="IK73" s="204"/>
      <c r="IL73" s="204"/>
      <c r="IM73" s="204"/>
      <c r="IN73" s="204"/>
      <c r="IO73" s="204"/>
      <c r="IP73" s="204"/>
      <c r="IQ73" s="204"/>
      <c r="IR73" s="204"/>
      <c r="IS73" s="204"/>
      <c r="IT73" s="204"/>
      <c r="IU73" s="204"/>
      <c r="IV73" s="204"/>
    </row>
    <row r="74" spans="1:256" s="133" customFormat="1" ht="75">
      <c r="A74" s="247"/>
      <c r="B74" s="200"/>
      <c r="C74" s="201"/>
      <c r="D74" s="205"/>
      <c r="E74" s="203"/>
      <c r="F74" s="224" t="s">
        <v>436</v>
      </c>
      <c r="G74" s="200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  <c r="IH74" s="204"/>
      <c r="II74" s="204"/>
      <c r="IJ74" s="204"/>
      <c r="IK74" s="204"/>
      <c r="IL74" s="204"/>
      <c r="IM74" s="204"/>
      <c r="IN74" s="204"/>
      <c r="IO74" s="204"/>
      <c r="IP74" s="204"/>
      <c r="IQ74" s="204"/>
      <c r="IR74" s="204"/>
      <c r="IS74" s="204"/>
      <c r="IT74" s="204"/>
      <c r="IU74" s="204"/>
      <c r="IV74" s="204"/>
    </row>
    <row r="75" spans="1:256" s="133" customFormat="1" ht="131.25">
      <c r="A75" s="221"/>
      <c r="B75" s="200"/>
      <c r="C75" s="201"/>
      <c r="D75" s="205"/>
      <c r="E75" s="203"/>
      <c r="F75" s="223" t="s">
        <v>437</v>
      </c>
      <c r="G75" s="200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  <c r="IH75" s="204"/>
      <c r="II75" s="204"/>
      <c r="IJ75" s="204"/>
      <c r="IK75" s="204"/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</row>
    <row r="76" spans="1:256" ht="33" customHeight="1">
      <c r="A76" s="196" t="s">
        <v>72</v>
      </c>
      <c r="B76" s="192" t="s">
        <v>73</v>
      </c>
      <c r="C76" s="193">
        <v>52</v>
      </c>
      <c r="D76" s="36">
        <v>7</v>
      </c>
      <c r="E76" s="194">
        <f>D76/C76</f>
        <v>0.1346153846153846</v>
      </c>
      <c r="F76" s="195" t="s">
        <v>362</v>
      </c>
      <c r="G76" s="63" t="s">
        <v>71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  <c r="IV76" s="67"/>
    </row>
    <row r="77" spans="1:256" ht="15.75">
      <c r="A77" s="196"/>
      <c r="B77" s="192"/>
      <c r="C77" s="193"/>
      <c r="D77" s="36"/>
      <c r="E77" s="194"/>
      <c r="F77" s="195"/>
      <c r="G77" s="63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  <c r="IV77" s="67"/>
    </row>
    <row r="78" spans="1:256" ht="47.25">
      <c r="A78" s="17"/>
      <c r="B78" s="63"/>
      <c r="C78" s="64"/>
      <c r="D78" s="68"/>
      <c r="E78" s="66"/>
      <c r="F78" s="225" t="s">
        <v>445</v>
      </c>
      <c r="G78" s="63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  <c r="IU78" s="67"/>
      <c r="IV78" s="67"/>
    </row>
    <row r="79" spans="1:256" ht="35.25" customHeight="1">
      <c r="A79" s="17"/>
      <c r="B79" s="63"/>
      <c r="C79" s="64"/>
      <c r="D79" s="68"/>
      <c r="E79" s="66"/>
      <c r="F79" s="226" t="s">
        <v>441</v>
      </c>
      <c r="G79" s="63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  <c r="IV79" s="67"/>
    </row>
    <row r="80" spans="1:256" ht="31.5">
      <c r="A80" s="17"/>
      <c r="B80" s="63"/>
      <c r="C80" s="64"/>
      <c r="D80" s="68"/>
      <c r="E80" s="66"/>
      <c r="F80" s="226" t="s">
        <v>442</v>
      </c>
      <c r="G80" s="63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  <c r="IV80" s="67"/>
    </row>
    <row r="81" spans="1:256" ht="47.25">
      <c r="A81" s="17"/>
      <c r="B81" s="63"/>
      <c r="C81" s="64"/>
      <c r="D81" s="68"/>
      <c r="E81" s="66"/>
      <c r="F81" s="226" t="s">
        <v>443</v>
      </c>
      <c r="G81" s="63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1:256" ht="31.5">
      <c r="A82" s="17"/>
      <c r="B82" s="63"/>
      <c r="C82" s="64"/>
      <c r="D82" s="68"/>
      <c r="E82" s="66"/>
      <c r="F82" s="226" t="s">
        <v>444</v>
      </c>
      <c r="G82" s="63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</row>
    <row r="83" spans="1:256" ht="75">
      <c r="A83" s="17"/>
      <c r="B83" s="63"/>
      <c r="C83" s="64"/>
      <c r="D83" s="68"/>
      <c r="E83" s="66"/>
      <c r="F83" s="227" t="s">
        <v>446</v>
      </c>
      <c r="G83" s="63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  <c r="IU83" s="67"/>
      <c r="IV83" s="67"/>
    </row>
    <row r="84" spans="1:256" ht="37.5">
      <c r="A84" s="17"/>
      <c r="B84" s="63"/>
      <c r="C84" s="64"/>
      <c r="D84" s="68"/>
      <c r="E84" s="66"/>
      <c r="F84" s="227" t="s">
        <v>438</v>
      </c>
      <c r="G84" s="63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  <c r="IU84" s="67"/>
      <c r="IV84" s="67"/>
    </row>
    <row r="85" spans="1:256" ht="56.25">
      <c r="A85" s="17"/>
      <c r="B85" s="63"/>
      <c r="C85" s="64"/>
      <c r="D85" s="68"/>
      <c r="E85" s="66"/>
      <c r="F85" s="227" t="s">
        <v>439</v>
      </c>
      <c r="G85" s="63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67"/>
      <c r="IB85" s="67"/>
      <c r="IC85" s="67"/>
      <c r="ID85" s="67"/>
      <c r="IE85" s="67"/>
      <c r="IF85" s="67"/>
      <c r="IG85" s="67"/>
      <c r="IH85" s="67"/>
      <c r="II85" s="67"/>
      <c r="IJ85" s="67"/>
      <c r="IK85" s="67"/>
      <c r="IL85" s="67"/>
      <c r="IM85" s="67"/>
      <c r="IN85" s="67"/>
      <c r="IO85" s="67"/>
      <c r="IP85" s="67"/>
      <c r="IQ85" s="67"/>
      <c r="IR85" s="67"/>
      <c r="IS85" s="67"/>
      <c r="IT85" s="67"/>
      <c r="IU85" s="67"/>
      <c r="IV85" s="67"/>
    </row>
    <row r="86" spans="1:256" ht="47.25">
      <c r="A86" s="17"/>
      <c r="B86" s="63"/>
      <c r="C86" s="64"/>
      <c r="D86" s="68"/>
      <c r="E86" s="66"/>
      <c r="F86" s="226" t="s">
        <v>440</v>
      </c>
      <c r="G86" s="63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  <c r="IU86" s="67"/>
      <c r="IV86" s="67"/>
    </row>
    <row r="87" spans="1:7" ht="63" customHeight="1">
      <c r="A87" s="82" t="s">
        <v>98</v>
      </c>
      <c r="B87" s="74" t="s">
        <v>99</v>
      </c>
      <c r="C87" s="95" t="s">
        <v>100</v>
      </c>
      <c r="D87" s="65"/>
      <c r="E87" s="70">
        <f>D87/3.51</f>
        <v>0</v>
      </c>
      <c r="F87" s="74"/>
      <c r="G87" s="75" t="s">
        <v>71</v>
      </c>
    </row>
    <row r="88" spans="1:7" ht="173.25">
      <c r="A88" s="82" t="s">
        <v>101</v>
      </c>
      <c r="B88" s="96" t="s">
        <v>36</v>
      </c>
      <c r="C88" s="97">
        <v>85</v>
      </c>
      <c r="D88" s="69"/>
      <c r="E88" s="70">
        <f>D88/C88</f>
        <v>0</v>
      </c>
      <c r="F88" s="74"/>
      <c r="G88" s="75" t="s">
        <v>71</v>
      </c>
    </row>
    <row r="89" spans="1:7" ht="78.75">
      <c r="A89" s="74" t="s">
        <v>92</v>
      </c>
      <c r="B89" s="75" t="s">
        <v>4</v>
      </c>
      <c r="C89" s="19" t="s">
        <v>93</v>
      </c>
      <c r="D89" s="69"/>
      <c r="E89" s="70"/>
      <c r="F89" s="74"/>
      <c r="G89" s="75" t="s">
        <v>26</v>
      </c>
    </row>
    <row r="90" spans="1:7" ht="110.25">
      <c r="A90" s="74" t="s">
        <v>94</v>
      </c>
      <c r="B90" s="74" t="s">
        <v>353</v>
      </c>
      <c r="C90" s="19" t="s">
        <v>95</v>
      </c>
      <c r="D90" s="89"/>
      <c r="E90" s="70"/>
      <c r="F90" s="90"/>
      <c r="G90" s="74" t="s">
        <v>37</v>
      </c>
    </row>
    <row r="91" spans="1:7" ht="110.25">
      <c r="A91" s="82" t="s">
        <v>96</v>
      </c>
      <c r="B91" s="74" t="s">
        <v>353</v>
      </c>
      <c r="C91" s="19" t="s">
        <v>95</v>
      </c>
      <c r="D91" s="89"/>
      <c r="E91" s="91"/>
      <c r="F91" s="90"/>
      <c r="G91" s="74" t="s">
        <v>37</v>
      </c>
    </row>
    <row r="92" spans="1:7" ht="110.25">
      <c r="A92" s="74" t="s">
        <v>97</v>
      </c>
      <c r="B92" s="75" t="s">
        <v>155</v>
      </c>
      <c r="C92" s="92">
        <v>4</v>
      </c>
      <c r="D92" s="93"/>
      <c r="E92" s="70">
        <f>D92/C92</f>
        <v>0</v>
      </c>
      <c r="F92" s="90"/>
      <c r="G92" s="75" t="s">
        <v>71</v>
      </c>
    </row>
    <row r="93" spans="1:7" ht="47.25">
      <c r="A93" s="82" t="s">
        <v>102</v>
      </c>
      <c r="B93" s="75" t="s">
        <v>4</v>
      </c>
      <c r="C93" s="88">
        <v>88</v>
      </c>
      <c r="D93" s="89"/>
      <c r="E93" s="70"/>
      <c r="F93" s="90"/>
      <c r="G93" s="75" t="s">
        <v>71</v>
      </c>
    </row>
    <row r="94" spans="1:256" ht="31.5">
      <c r="A94" s="84" t="s">
        <v>86</v>
      </c>
      <c r="B94" s="63" t="s">
        <v>87</v>
      </c>
      <c r="C94" s="85" t="s">
        <v>88</v>
      </c>
      <c r="D94" s="86"/>
      <c r="E94" s="66"/>
      <c r="F94" s="87"/>
      <c r="G94" s="75" t="s">
        <v>10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  <c r="IT94" s="67"/>
      <c r="IU94" s="67"/>
      <c r="IV94" s="67"/>
    </row>
    <row r="95" spans="1:256" ht="31.5">
      <c r="A95" s="84" t="s">
        <v>89</v>
      </c>
      <c r="B95" s="63" t="s">
        <v>87</v>
      </c>
      <c r="C95" s="85" t="s">
        <v>90</v>
      </c>
      <c r="D95" s="86"/>
      <c r="E95" s="66"/>
      <c r="F95" s="87"/>
      <c r="G95" s="75" t="s">
        <v>10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  <c r="IV95" s="67"/>
    </row>
    <row r="96" spans="1:7" ht="15.75">
      <c r="A96" s="239" t="s">
        <v>91</v>
      </c>
      <c r="B96" s="75" t="s">
        <v>70</v>
      </c>
      <c r="C96" s="88">
        <v>20</v>
      </c>
      <c r="D96" s="69"/>
      <c r="E96" s="70">
        <f>D96/C96</f>
        <v>0</v>
      </c>
      <c r="F96" s="74"/>
      <c r="G96" s="75" t="s">
        <v>10</v>
      </c>
    </row>
    <row r="97" spans="1:7" ht="31.5" customHeight="1">
      <c r="A97" s="237"/>
      <c r="B97" s="75"/>
      <c r="C97" s="88"/>
      <c r="D97" s="69"/>
      <c r="E97" s="70"/>
      <c r="F97" s="73"/>
      <c r="G97" s="75"/>
    </row>
    <row r="98" spans="1:7" ht="78.75" customHeight="1">
      <c r="A98" s="17" t="s">
        <v>106</v>
      </c>
      <c r="B98" s="98" t="s">
        <v>36</v>
      </c>
      <c r="C98" s="88">
        <v>85</v>
      </c>
      <c r="D98" s="76"/>
      <c r="E98" s="70">
        <f>D98/C98</f>
        <v>0</v>
      </c>
      <c r="F98" s="90"/>
      <c r="G98" s="75" t="s">
        <v>10</v>
      </c>
    </row>
    <row r="99" spans="1:256" ht="94.5">
      <c r="A99" s="71" t="s">
        <v>74</v>
      </c>
      <c r="B99" s="17" t="s">
        <v>351</v>
      </c>
      <c r="C99" s="72">
        <v>65</v>
      </c>
      <c r="D99" s="69">
        <v>46</v>
      </c>
      <c r="E99" s="66">
        <f>D99/C99</f>
        <v>0.7076923076923077</v>
      </c>
      <c r="F99" s="187"/>
      <c r="G99" s="17" t="s">
        <v>75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  <c r="HV99" s="67"/>
      <c r="HW99" s="67"/>
      <c r="HX99" s="67"/>
      <c r="HY99" s="67"/>
      <c r="HZ99" s="67"/>
      <c r="IA99" s="67"/>
      <c r="IB99" s="67"/>
      <c r="IC99" s="67"/>
      <c r="ID99" s="67"/>
      <c r="IE99" s="67"/>
      <c r="IF99" s="67"/>
      <c r="IG99" s="67"/>
      <c r="IH99" s="67"/>
      <c r="II99" s="67"/>
      <c r="IJ99" s="67"/>
      <c r="IK99" s="67"/>
      <c r="IL99" s="67"/>
      <c r="IM99" s="67"/>
      <c r="IN99" s="67"/>
      <c r="IO99" s="67"/>
      <c r="IP99" s="67"/>
      <c r="IQ99" s="67"/>
      <c r="IR99" s="67"/>
      <c r="IS99" s="67"/>
      <c r="IT99" s="67"/>
      <c r="IU99" s="67"/>
      <c r="IV99" s="67"/>
    </row>
    <row r="100" spans="1:256" ht="63">
      <c r="A100" s="71" t="s">
        <v>76</v>
      </c>
      <c r="B100" s="63" t="s">
        <v>352</v>
      </c>
      <c r="C100" s="72">
        <v>35</v>
      </c>
      <c r="D100" s="69">
        <v>31</v>
      </c>
      <c r="E100" s="66">
        <f>D100/C100</f>
        <v>0.8857142857142857</v>
      </c>
      <c r="F100" s="187"/>
      <c r="G100" s="17" t="s">
        <v>75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67"/>
      <c r="GQ100" s="67"/>
      <c r="GR100" s="67"/>
      <c r="GS100" s="67"/>
      <c r="GT100" s="67"/>
      <c r="GU100" s="67"/>
      <c r="GV100" s="67"/>
      <c r="GW100" s="67"/>
      <c r="GX100" s="67"/>
      <c r="GY100" s="67"/>
      <c r="GZ100" s="67"/>
      <c r="HA100" s="67"/>
      <c r="HB100" s="67"/>
      <c r="HC100" s="67"/>
      <c r="HD100" s="67"/>
      <c r="HE100" s="67"/>
      <c r="HF100" s="67"/>
      <c r="HG100" s="67"/>
      <c r="HH100" s="67"/>
      <c r="HI100" s="67"/>
      <c r="HJ100" s="67"/>
      <c r="HK100" s="67"/>
      <c r="HL100" s="67"/>
      <c r="HM100" s="67"/>
      <c r="HN100" s="67"/>
      <c r="HO100" s="67"/>
      <c r="HP100" s="67"/>
      <c r="HQ100" s="67"/>
      <c r="HR100" s="67"/>
      <c r="HS100" s="67"/>
      <c r="HT100" s="67"/>
      <c r="HU100" s="67"/>
      <c r="HV100" s="67"/>
      <c r="HW100" s="67"/>
      <c r="HX100" s="67"/>
      <c r="HY100" s="67"/>
      <c r="HZ100" s="67"/>
      <c r="IA100" s="67"/>
      <c r="IB100" s="67"/>
      <c r="IC100" s="67"/>
      <c r="ID100" s="67"/>
      <c r="IE100" s="67"/>
      <c r="IF100" s="67"/>
      <c r="IG100" s="67"/>
      <c r="IH100" s="67"/>
      <c r="II100" s="67"/>
      <c r="IJ100" s="67"/>
      <c r="IK100" s="67"/>
      <c r="IL100" s="67"/>
      <c r="IM100" s="67"/>
      <c r="IN100" s="67"/>
      <c r="IO100" s="67"/>
      <c r="IP100" s="67"/>
      <c r="IQ100" s="67"/>
      <c r="IR100" s="67"/>
      <c r="IS100" s="67"/>
      <c r="IT100" s="67"/>
      <c r="IU100" s="67"/>
      <c r="IV100" s="67"/>
    </row>
    <row r="101" spans="1:256" ht="78.75">
      <c r="A101" s="71" t="s">
        <v>77</v>
      </c>
      <c r="B101" s="63" t="s">
        <v>7</v>
      </c>
      <c r="C101" s="72" t="s">
        <v>350</v>
      </c>
      <c r="D101" s="69">
        <v>0</v>
      </c>
      <c r="E101" s="66">
        <f>D101/15</f>
        <v>0</v>
      </c>
      <c r="F101" s="187"/>
      <c r="G101" s="17" t="s">
        <v>75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M101" s="67"/>
      <c r="GN101" s="67"/>
      <c r="GO101" s="67"/>
      <c r="GP101" s="67"/>
      <c r="GQ101" s="67"/>
      <c r="GR101" s="67"/>
      <c r="GS101" s="67"/>
      <c r="GT101" s="67"/>
      <c r="GU101" s="67"/>
      <c r="GV101" s="67"/>
      <c r="GW101" s="67"/>
      <c r="GX101" s="67"/>
      <c r="GY101" s="67"/>
      <c r="GZ101" s="67"/>
      <c r="HA101" s="67"/>
      <c r="HB101" s="67"/>
      <c r="HC101" s="67"/>
      <c r="HD101" s="67"/>
      <c r="HE101" s="67"/>
      <c r="HF101" s="67"/>
      <c r="HG101" s="67"/>
      <c r="HH101" s="67"/>
      <c r="HI101" s="67"/>
      <c r="HJ101" s="67"/>
      <c r="HK101" s="67"/>
      <c r="HL101" s="67"/>
      <c r="HM101" s="67"/>
      <c r="HN101" s="67"/>
      <c r="HO101" s="67"/>
      <c r="HP101" s="67"/>
      <c r="HQ101" s="67"/>
      <c r="HR101" s="67"/>
      <c r="HS101" s="67"/>
      <c r="HT101" s="67"/>
      <c r="HU101" s="67"/>
      <c r="HV101" s="67"/>
      <c r="HW101" s="67"/>
      <c r="HX101" s="67"/>
      <c r="HY101" s="67"/>
      <c r="HZ101" s="67"/>
      <c r="IA101" s="67"/>
      <c r="IB101" s="67"/>
      <c r="IC101" s="67"/>
      <c r="ID101" s="67"/>
      <c r="IE101" s="67"/>
      <c r="IF101" s="67"/>
      <c r="IG101" s="67"/>
      <c r="IH101" s="67"/>
      <c r="II101" s="67"/>
      <c r="IJ101" s="67"/>
      <c r="IK101" s="67"/>
      <c r="IL101" s="67"/>
      <c r="IM101" s="67"/>
      <c r="IN101" s="67"/>
      <c r="IO101" s="67"/>
      <c r="IP101" s="67"/>
      <c r="IQ101" s="67"/>
      <c r="IR101" s="67"/>
      <c r="IS101" s="67"/>
      <c r="IT101" s="67"/>
      <c r="IU101" s="67"/>
      <c r="IV101" s="67"/>
    </row>
    <row r="102" spans="1:7" ht="78" customHeight="1">
      <c r="A102" s="74" t="s">
        <v>78</v>
      </c>
      <c r="B102" s="75" t="s">
        <v>25</v>
      </c>
      <c r="C102" s="76">
        <v>1621</v>
      </c>
      <c r="D102" s="77"/>
      <c r="E102" s="70">
        <f>D102/C102</f>
        <v>0</v>
      </c>
      <c r="F102" s="187" t="s">
        <v>363</v>
      </c>
      <c r="G102" s="75" t="s">
        <v>79</v>
      </c>
    </row>
    <row r="103" spans="1:7" ht="31.5">
      <c r="A103" s="78"/>
      <c r="B103" s="75"/>
      <c r="C103" s="76"/>
      <c r="D103" s="77"/>
      <c r="E103" s="70"/>
      <c r="F103" s="189" t="s">
        <v>80</v>
      </c>
      <c r="G103" s="75"/>
    </row>
    <row r="104" spans="1:7" ht="31.5">
      <c r="A104" s="78"/>
      <c r="B104" s="75"/>
      <c r="C104" s="76"/>
      <c r="D104" s="77"/>
      <c r="E104" s="70"/>
      <c r="F104" s="190" t="s">
        <v>364</v>
      </c>
      <c r="G104" s="75"/>
    </row>
    <row r="105" spans="1:7" ht="47.25">
      <c r="A105" s="74"/>
      <c r="B105" s="75"/>
      <c r="C105" s="76"/>
      <c r="D105" s="77"/>
      <c r="E105" s="70"/>
      <c r="F105" s="79" t="s">
        <v>448</v>
      </c>
      <c r="G105" s="75"/>
    </row>
    <row r="106" spans="1:7" ht="31.5">
      <c r="A106" s="74"/>
      <c r="B106" s="75"/>
      <c r="C106" s="76"/>
      <c r="D106" s="77"/>
      <c r="E106" s="70"/>
      <c r="F106" s="190" t="s">
        <v>365</v>
      </c>
      <c r="G106" s="75"/>
    </row>
    <row r="107" spans="1:7" ht="18" customHeight="1">
      <c r="A107" s="74"/>
      <c r="B107" s="75"/>
      <c r="C107" s="76"/>
      <c r="D107" s="77"/>
      <c r="E107" s="70"/>
      <c r="F107" s="191" t="s">
        <v>81</v>
      </c>
      <c r="G107" s="75"/>
    </row>
    <row r="108" spans="1:7" ht="31.5">
      <c r="A108" s="74"/>
      <c r="B108" s="75"/>
      <c r="C108" s="76"/>
      <c r="D108" s="77"/>
      <c r="E108" s="70"/>
      <c r="F108" s="90" t="s">
        <v>367</v>
      </c>
      <c r="G108" s="75"/>
    </row>
    <row r="109" spans="1:7" ht="47.25">
      <c r="A109" s="74"/>
      <c r="B109" s="75"/>
      <c r="C109" s="76"/>
      <c r="D109" s="77"/>
      <c r="E109" s="70"/>
      <c r="F109" s="74" t="s">
        <v>447</v>
      </c>
      <c r="G109" s="75"/>
    </row>
    <row r="110" spans="1:7" ht="31.5">
      <c r="A110" s="74"/>
      <c r="B110" s="75"/>
      <c r="C110" s="76"/>
      <c r="D110" s="77"/>
      <c r="E110" s="70"/>
      <c r="F110" s="90" t="s">
        <v>366</v>
      </c>
      <c r="G110" s="75"/>
    </row>
    <row r="111" spans="1:7" ht="78.75">
      <c r="A111" s="74" t="s">
        <v>82</v>
      </c>
      <c r="B111" s="75" t="s">
        <v>83</v>
      </c>
      <c r="C111" s="64">
        <v>5</v>
      </c>
      <c r="D111" s="69">
        <v>0</v>
      </c>
      <c r="E111" s="70">
        <f>D111/C111</f>
        <v>0</v>
      </c>
      <c r="F111" s="73"/>
      <c r="G111" s="75" t="s">
        <v>79</v>
      </c>
    </row>
    <row r="112" spans="1:256" ht="33.75" customHeight="1">
      <c r="A112" s="240" t="s">
        <v>84</v>
      </c>
      <c r="B112" s="63" t="s">
        <v>85</v>
      </c>
      <c r="C112" s="64">
        <v>10</v>
      </c>
      <c r="D112" s="69">
        <v>4</v>
      </c>
      <c r="E112" s="70">
        <f>D112/C112</f>
        <v>0.4</v>
      </c>
      <c r="F112" s="79" t="s">
        <v>450</v>
      </c>
      <c r="G112" s="75" t="s">
        <v>79</v>
      </c>
      <c r="H112" s="228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  <c r="IT112" s="67"/>
      <c r="IU112" s="67"/>
      <c r="IV112" s="67"/>
    </row>
    <row r="113" spans="1:256" ht="33" customHeight="1">
      <c r="A113" s="241"/>
      <c r="B113" s="63"/>
      <c r="C113" s="64"/>
      <c r="D113" s="69"/>
      <c r="E113" s="70"/>
      <c r="F113" s="73" t="s">
        <v>452</v>
      </c>
      <c r="G113" s="75"/>
      <c r="H113" s="228" t="s">
        <v>451</v>
      </c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  <c r="IT113" s="67"/>
      <c r="IU113" s="67"/>
      <c r="IV113" s="67"/>
    </row>
    <row r="114" spans="1:256" ht="49.5" customHeight="1">
      <c r="A114" s="241"/>
      <c r="B114" s="63"/>
      <c r="C114" s="64"/>
      <c r="D114" s="69"/>
      <c r="E114" s="70"/>
      <c r="F114" s="73" t="s">
        <v>453</v>
      </c>
      <c r="G114" s="75"/>
      <c r="H114" s="228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  <c r="IR114" s="67"/>
      <c r="IS114" s="67"/>
      <c r="IT114" s="67"/>
      <c r="IU114" s="67"/>
      <c r="IV114" s="67"/>
    </row>
    <row r="115" spans="1:256" ht="33.75" customHeight="1">
      <c r="A115" s="241"/>
      <c r="B115" s="63"/>
      <c r="C115" s="64"/>
      <c r="D115" s="69"/>
      <c r="E115" s="70"/>
      <c r="F115" s="73" t="s">
        <v>449</v>
      </c>
      <c r="G115" s="75"/>
      <c r="H115" s="228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  <c r="IS115" s="67"/>
      <c r="IT115" s="67"/>
      <c r="IU115" s="67"/>
      <c r="IV115" s="67"/>
    </row>
    <row r="116" spans="1:8" ht="62.25" customHeight="1">
      <c r="A116" s="74" t="s">
        <v>103</v>
      </c>
      <c r="B116" s="98" t="s">
        <v>4</v>
      </c>
      <c r="C116" s="88">
        <v>85</v>
      </c>
      <c r="D116" s="76"/>
      <c r="E116" s="70">
        <f>D116/C116</f>
        <v>0</v>
      </c>
      <c r="F116" s="141" t="s">
        <v>420</v>
      </c>
      <c r="G116" s="75" t="s">
        <v>79</v>
      </c>
      <c r="H116" s="229"/>
    </row>
    <row r="117" spans="1:7" ht="94.5">
      <c r="A117" s="17" t="s">
        <v>104</v>
      </c>
      <c r="B117" s="98" t="s">
        <v>36</v>
      </c>
      <c r="C117" s="88">
        <v>80</v>
      </c>
      <c r="D117" s="76"/>
      <c r="E117" s="70">
        <f>D117/C117</f>
        <v>0</v>
      </c>
      <c r="F117" s="141" t="s">
        <v>421</v>
      </c>
      <c r="G117" s="75" t="s">
        <v>79</v>
      </c>
    </row>
    <row r="118" spans="1:7" ht="65.25" customHeight="1">
      <c r="A118" s="17" t="s">
        <v>105</v>
      </c>
      <c r="B118" s="98" t="s">
        <v>36</v>
      </c>
      <c r="C118" s="88">
        <v>80</v>
      </c>
      <c r="D118" s="76"/>
      <c r="E118" s="70">
        <f>D118/C118</f>
        <v>0</v>
      </c>
      <c r="F118" s="22" t="s">
        <v>422</v>
      </c>
      <c r="G118" s="75" t="s">
        <v>79</v>
      </c>
    </row>
    <row r="119" spans="1:7" ht="65.25" customHeight="1">
      <c r="A119" s="179" t="s">
        <v>107</v>
      </c>
      <c r="B119" s="99" t="s">
        <v>108</v>
      </c>
      <c r="C119" s="100" t="s">
        <v>109</v>
      </c>
      <c r="D119" s="76"/>
      <c r="E119" s="70">
        <f>D119/5</f>
        <v>0</v>
      </c>
      <c r="F119" s="90" t="s">
        <v>368</v>
      </c>
      <c r="G119" s="75" t="s">
        <v>110</v>
      </c>
    </row>
    <row r="120" spans="1:7" ht="15.75">
      <c r="A120" s="179"/>
      <c r="B120" s="99"/>
      <c r="C120" s="100"/>
      <c r="D120" s="76"/>
      <c r="E120" s="70"/>
      <c r="F120" s="90"/>
      <c r="G120" s="75"/>
    </row>
    <row r="121" spans="1:7" ht="110.25">
      <c r="A121" s="82"/>
      <c r="B121" s="99"/>
      <c r="C121" s="100"/>
      <c r="D121" s="76"/>
      <c r="E121" s="70"/>
      <c r="F121" s="197" t="s">
        <v>369</v>
      </c>
      <c r="G121" s="75"/>
    </row>
    <row r="122" spans="1:7" ht="15.75">
      <c r="A122" s="82"/>
      <c r="B122" s="99"/>
      <c r="C122" s="100"/>
      <c r="D122" s="76"/>
      <c r="E122" s="70"/>
      <c r="F122" s="78"/>
      <c r="G122" s="75"/>
    </row>
    <row r="123" spans="1:7" ht="47.25">
      <c r="A123" s="71"/>
      <c r="B123" s="99"/>
      <c r="C123" s="72"/>
      <c r="D123" s="76"/>
      <c r="E123" s="70"/>
      <c r="F123" s="115" t="s">
        <v>370</v>
      </c>
      <c r="G123" s="75"/>
    </row>
    <row r="124" spans="1:7" ht="31.5">
      <c r="A124" s="81"/>
      <c r="B124" s="99"/>
      <c r="C124" s="102"/>
      <c r="D124" s="76"/>
      <c r="E124" s="70"/>
      <c r="F124" s="115" t="s">
        <v>371</v>
      </c>
      <c r="G124" s="75"/>
    </row>
    <row r="125" spans="1:7" ht="15.75">
      <c r="A125" s="81"/>
      <c r="B125" s="99"/>
      <c r="C125" s="102"/>
      <c r="D125" s="76"/>
      <c r="E125" s="70"/>
      <c r="F125" s="78"/>
      <c r="G125" s="75"/>
    </row>
    <row r="126" spans="1:7" ht="78.75">
      <c r="A126" s="82"/>
      <c r="B126" s="99"/>
      <c r="C126" s="100"/>
      <c r="D126" s="76"/>
      <c r="E126" s="70"/>
      <c r="F126" s="115" t="s">
        <v>372</v>
      </c>
      <c r="G126" s="75"/>
    </row>
    <row r="127" spans="1:7" ht="47.25">
      <c r="A127" s="82"/>
      <c r="B127" s="99"/>
      <c r="C127" s="100"/>
      <c r="D127" s="76"/>
      <c r="E127" s="70"/>
      <c r="F127" s="115" t="s">
        <v>373</v>
      </c>
      <c r="G127" s="75"/>
    </row>
    <row r="128" spans="1:7" ht="94.5">
      <c r="A128" s="84" t="s">
        <v>111</v>
      </c>
      <c r="B128" s="98" t="s">
        <v>25</v>
      </c>
      <c r="C128" s="85">
        <v>3</v>
      </c>
      <c r="D128" s="76"/>
      <c r="E128" s="103">
        <f>D128/C128</f>
        <v>0</v>
      </c>
      <c r="F128" s="90" t="s">
        <v>423</v>
      </c>
      <c r="G128" s="75" t="s">
        <v>110</v>
      </c>
    </row>
    <row r="129" spans="1:7" ht="110.25">
      <c r="A129" s="113" t="s">
        <v>112</v>
      </c>
      <c r="B129" s="18" t="s">
        <v>6</v>
      </c>
      <c r="C129" s="101">
        <v>10</v>
      </c>
      <c r="D129" s="20"/>
      <c r="E129" s="198">
        <f>D129/C129</f>
        <v>0</v>
      </c>
      <c r="F129" s="74"/>
      <c r="G129" s="75" t="s">
        <v>110</v>
      </c>
    </row>
    <row r="130" spans="1:7" ht="63">
      <c r="A130" s="81" t="s">
        <v>113</v>
      </c>
      <c r="B130" s="96" t="s">
        <v>114</v>
      </c>
      <c r="C130" s="72">
        <v>10</v>
      </c>
      <c r="D130" s="76"/>
      <c r="E130" s="103">
        <f>D130/C130</f>
        <v>0</v>
      </c>
      <c r="F130" s="199" t="s">
        <v>374</v>
      </c>
      <c r="G130" s="75" t="s">
        <v>110</v>
      </c>
    </row>
    <row r="131" spans="1:7" ht="110.25">
      <c r="A131" s="74" t="s">
        <v>115</v>
      </c>
      <c r="B131" s="96" t="s">
        <v>4</v>
      </c>
      <c r="C131" s="19" t="s">
        <v>116</v>
      </c>
      <c r="D131" s="69"/>
      <c r="E131" s="114">
        <f>D131/90</f>
        <v>0</v>
      </c>
      <c r="F131" s="115" t="s">
        <v>375</v>
      </c>
      <c r="G131" s="75" t="s">
        <v>110</v>
      </c>
    </row>
    <row r="132" spans="1:7" ht="31.5">
      <c r="A132" s="108" t="s">
        <v>117</v>
      </c>
      <c r="B132" s="59"/>
      <c r="C132" s="60"/>
      <c r="D132" s="61"/>
      <c r="E132" s="59"/>
      <c r="F132" s="62"/>
      <c r="G132" s="59"/>
    </row>
    <row r="133" spans="1:256" ht="141.75">
      <c r="A133" s="121" t="s">
        <v>131</v>
      </c>
      <c r="B133" s="96" t="s">
        <v>36</v>
      </c>
      <c r="C133" s="96">
        <v>80</v>
      </c>
      <c r="D133" s="116"/>
      <c r="E133" s="117"/>
      <c r="F133" s="90"/>
      <c r="G133" s="75" t="s">
        <v>26</v>
      </c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  <c r="DO133" s="118"/>
      <c r="DP133" s="118"/>
      <c r="DQ133" s="118"/>
      <c r="DR133" s="118"/>
      <c r="DS133" s="118"/>
      <c r="DT133" s="118"/>
      <c r="DU133" s="118"/>
      <c r="DV133" s="118"/>
      <c r="DW133" s="118"/>
      <c r="DX133" s="118"/>
      <c r="DY133" s="118"/>
      <c r="DZ133" s="118"/>
      <c r="EA133" s="118"/>
      <c r="EB133" s="118"/>
      <c r="EC133" s="118"/>
      <c r="ED133" s="118"/>
      <c r="EE133" s="118"/>
      <c r="EF133" s="118"/>
      <c r="EG133" s="118"/>
      <c r="EH133" s="118"/>
      <c r="EI133" s="118"/>
      <c r="EJ133" s="118"/>
      <c r="EK133" s="118"/>
      <c r="EL133" s="118"/>
      <c r="EM133" s="118"/>
      <c r="EN133" s="118"/>
      <c r="EO133" s="118"/>
      <c r="EP133" s="118"/>
      <c r="EQ133" s="118"/>
      <c r="ER133" s="118"/>
      <c r="ES133" s="118"/>
      <c r="ET133" s="118"/>
      <c r="EU133" s="118"/>
      <c r="EV133" s="118"/>
      <c r="EW133" s="118"/>
      <c r="EX133" s="118"/>
      <c r="EY133" s="118"/>
      <c r="EZ133" s="118"/>
      <c r="FA133" s="118"/>
      <c r="FB133" s="118"/>
      <c r="FC133" s="118"/>
      <c r="FD133" s="118"/>
      <c r="FE133" s="118"/>
      <c r="FF133" s="118"/>
      <c r="FG133" s="118"/>
      <c r="FH133" s="118"/>
      <c r="FI133" s="118"/>
      <c r="FJ133" s="118"/>
      <c r="FK133" s="118"/>
      <c r="FL133" s="118"/>
      <c r="FM133" s="118"/>
      <c r="FN133" s="118"/>
      <c r="FO133" s="118"/>
      <c r="FP133" s="118"/>
      <c r="FQ133" s="118"/>
      <c r="FR133" s="118"/>
      <c r="FS133" s="118"/>
      <c r="FT133" s="118"/>
      <c r="FU133" s="118"/>
      <c r="FV133" s="118"/>
      <c r="FW133" s="118"/>
      <c r="FX133" s="118"/>
      <c r="FY133" s="118"/>
      <c r="FZ133" s="118"/>
      <c r="GA133" s="118"/>
      <c r="GB133" s="118"/>
      <c r="GC133" s="118"/>
      <c r="GD133" s="118"/>
      <c r="GE133" s="118"/>
      <c r="GF133" s="118"/>
      <c r="GG133" s="118"/>
      <c r="GH133" s="118"/>
      <c r="GI133" s="118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118"/>
      <c r="GZ133" s="118"/>
      <c r="HA133" s="118"/>
      <c r="HB133" s="118"/>
      <c r="HC133" s="118"/>
      <c r="HD133" s="118"/>
      <c r="HE133" s="118"/>
      <c r="HF133" s="118"/>
      <c r="HG133" s="118"/>
      <c r="HH133" s="118"/>
      <c r="HI133" s="118"/>
      <c r="HJ133" s="118"/>
      <c r="HK133" s="118"/>
      <c r="HL133" s="118"/>
      <c r="HM133" s="118"/>
      <c r="HN133" s="118"/>
      <c r="HO133" s="118"/>
      <c r="HP133" s="118"/>
      <c r="HQ133" s="118"/>
      <c r="HR133" s="118"/>
      <c r="HS133" s="118"/>
      <c r="HT133" s="118"/>
      <c r="HU133" s="118"/>
      <c r="HV133" s="118"/>
      <c r="HW133" s="118"/>
      <c r="HX133" s="118"/>
      <c r="HY133" s="118"/>
      <c r="HZ133" s="118"/>
      <c r="IA133" s="118"/>
      <c r="IB133" s="118"/>
      <c r="IC133" s="118"/>
      <c r="ID133" s="118"/>
      <c r="IE133" s="118"/>
      <c r="IF133" s="118"/>
      <c r="IG133" s="118"/>
      <c r="IH133" s="118"/>
      <c r="II133" s="118"/>
      <c r="IJ133" s="118"/>
      <c r="IK133" s="118"/>
      <c r="IL133" s="118"/>
      <c r="IM133" s="118"/>
      <c r="IN133" s="118"/>
      <c r="IO133" s="118"/>
      <c r="IP133" s="118"/>
      <c r="IQ133" s="118"/>
      <c r="IR133" s="118"/>
      <c r="IS133" s="118"/>
      <c r="IT133" s="118"/>
      <c r="IU133" s="118"/>
      <c r="IV133" s="118"/>
    </row>
    <row r="134" spans="1:256" ht="47.25">
      <c r="A134" s="82" t="s">
        <v>118</v>
      </c>
      <c r="B134" s="109" t="s">
        <v>119</v>
      </c>
      <c r="C134" s="109">
        <v>1</v>
      </c>
      <c r="D134" s="20"/>
      <c r="E134" s="70">
        <f>D134/C134</f>
        <v>0</v>
      </c>
      <c r="F134" s="74"/>
      <c r="G134" s="75" t="s">
        <v>26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  <c r="DG134" s="112"/>
      <c r="DH134" s="112"/>
      <c r="DI134" s="112"/>
      <c r="DJ134" s="112"/>
      <c r="DK134" s="112"/>
      <c r="DL134" s="112"/>
      <c r="DM134" s="112"/>
      <c r="DN134" s="112"/>
      <c r="DO134" s="112"/>
      <c r="DP134" s="112"/>
      <c r="DQ134" s="112"/>
      <c r="DR134" s="112"/>
      <c r="DS134" s="112"/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2"/>
      <c r="FF134" s="112"/>
      <c r="FG134" s="112"/>
      <c r="FH134" s="112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S134" s="112"/>
      <c r="FT134" s="112"/>
      <c r="FU134" s="112"/>
      <c r="FV134" s="112"/>
      <c r="FW134" s="112"/>
      <c r="FX134" s="112"/>
      <c r="FY134" s="112"/>
      <c r="FZ134" s="112"/>
      <c r="GA134" s="112"/>
      <c r="GB134" s="112"/>
      <c r="GC134" s="112"/>
      <c r="GD134" s="112"/>
      <c r="GE134" s="112"/>
      <c r="GF134" s="112"/>
      <c r="GG134" s="112"/>
      <c r="GH134" s="112"/>
      <c r="GI134" s="112"/>
      <c r="GJ134" s="112"/>
      <c r="GK134" s="112"/>
      <c r="GL134" s="112"/>
      <c r="GM134" s="112"/>
      <c r="GN134" s="112"/>
      <c r="GO134" s="112"/>
      <c r="GP134" s="112"/>
      <c r="GQ134" s="112"/>
      <c r="GR134" s="112"/>
      <c r="GS134" s="112"/>
      <c r="GT134" s="112"/>
      <c r="GU134" s="112"/>
      <c r="GV134" s="112"/>
      <c r="GW134" s="112"/>
      <c r="GX134" s="112"/>
      <c r="GY134" s="112"/>
      <c r="GZ134" s="112"/>
      <c r="HA134" s="112"/>
      <c r="HB134" s="112"/>
      <c r="HC134" s="112"/>
      <c r="HD134" s="112"/>
      <c r="HE134" s="112"/>
      <c r="HF134" s="112"/>
      <c r="HG134" s="112"/>
      <c r="HH134" s="112"/>
      <c r="HI134" s="112"/>
      <c r="HJ134" s="112"/>
      <c r="HK134" s="112"/>
      <c r="HL134" s="112"/>
      <c r="HM134" s="112"/>
      <c r="HN134" s="112"/>
      <c r="HO134" s="112"/>
      <c r="HP134" s="112"/>
      <c r="HQ134" s="112"/>
      <c r="HR134" s="112"/>
      <c r="HS134" s="112"/>
      <c r="HT134" s="112"/>
      <c r="HU134" s="112"/>
      <c r="HV134" s="112"/>
      <c r="HW134" s="112"/>
      <c r="HX134" s="112"/>
      <c r="HY134" s="112"/>
      <c r="HZ134" s="112"/>
      <c r="IA134" s="112"/>
      <c r="IB134" s="112"/>
      <c r="IC134" s="112"/>
      <c r="ID134" s="112"/>
      <c r="IE134" s="112"/>
      <c r="IF134" s="112"/>
      <c r="IG134" s="112"/>
      <c r="IH134" s="112"/>
      <c r="II134" s="112"/>
      <c r="IJ134" s="112"/>
      <c r="IK134" s="112"/>
      <c r="IL134" s="112"/>
      <c r="IM134" s="112"/>
      <c r="IN134" s="112"/>
      <c r="IO134" s="112"/>
      <c r="IP134" s="112"/>
      <c r="IQ134" s="112"/>
      <c r="IR134" s="112"/>
      <c r="IS134" s="112"/>
      <c r="IT134" s="112"/>
      <c r="IU134" s="112"/>
      <c r="IV134" s="112"/>
    </row>
    <row r="135" spans="1:256" ht="31.5">
      <c r="A135" s="84" t="s">
        <v>120</v>
      </c>
      <c r="B135" s="109" t="s">
        <v>85</v>
      </c>
      <c r="C135" s="109">
        <v>2</v>
      </c>
      <c r="D135" s="20"/>
      <c r="E135" s="217">
        <f>D135/C135</f>
        <v>0</v>
      </c>
      <c r="F135" s="113"/>
      <c r="G135" s="111" t="s">
        <v>26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  <c r="DG135" s="112"/>
      <c r="DH135" s="112"/>
      <c r="DI135" s="112"/>
      <c r="DJ135" s="112"/>
      <c r="DK135" s="112"/>
      <c r="DL135" s="112"/>
      <c r="DM135" s="112"/>
      <c r="DN135" s="112"/>
      <c r="DO135" s="112"/>
      <c r="DP135" s="112"/>
      <c r="DQ135" s="112"/>
      <c r="DR135" s="112"/>
      <c r="DS135" s="112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112"/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2"/>
      <c r="FF135" s="112"/>
      <c r="FG135" s="112"/>
      <c r="FH135" s="112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S135" s="112"/>
      <c r="FT135" s="112"/>
      <c r="FU135" s="112"/>
      <c r="FV135" s="112"/>
      <c r="FW135" s="112"/>
      <c r="FX135" s="112"/>
      <c r="FY135" s="112"/>
      <c r="FZ135" s="112"/>
      <c r="GA135" s="112"/>
      <c r="GB135" s="112"/>
      <c r="GC135" s="112"/>
      <c r="GD135" s="112"/>
      <c r="GE135" s="112"/>
      <c r="GF135" s="112"/>
      <c r="GG135" s="112"/>
      <c r="GH135" s="112"/>
      <c r="GI135" s="112"/>
      <c r="GJ135" s="112"/>
      <c r="GK135" s="112"/>
      <c r="GL135" s="112"/>
      <c r="GM135" s="112"/>
      <c r="GN135" s="112"/>
      <c r="GO135" s="112"/>
      <c r="GP135" s="112"/>
      <c r="GQ135" s="112"/>
      <c r="GR135" s="112"/>
      <c r="GS135" s="112"/>
      <c r="GT135" s="112"/>
      <c r="GU135" s="112"/>
      <c r="GV135" s="112"/>
      <c r="GW135" s="112"/>
      <c r="GX135" s="112"/>
      <c r="GY135" s="112"/>
      <c r="GZ135" s="112"/>
      <c r="HA135" s="112"/>
      <c r="HB135" s="112"/>
      <c r="HC135" s="112"/>
      <c r="HD135" s="112"/>
      <c r="HE135" s="112"/>
      <c r="HF135" s="112"/>
      <c r="HG135" s="112"/>
      <c r="HH135" s="112"/>
      <c r="HI135" s="112"/>
      <c r="HJ135" s="112"/>
      <c r="HK135" s="112"/>
      <c r="HL135" s="112"/>
      <c r="HM135" s="112"/>
      <c r="HN135" s="112"/>
      <c r="HO135" s="112"/>
      <c r="HP135" s="112"/>
      <c r="HQ135" s="112"/>
      <c r="HR135" s="112"/>
      <c r="HS135" s="112"/>
      <c r="HT135" s="112"/>
      <c r="HU135" s="112"/>
      <c r="HV135" s="112"/>
      <c r="HW135" s="112"/>
      <c r="HX135" s="112"/>
      <c r="HY135" s="112"/>
      <c r="HZ135" s="112"/>
      <c r="IA135" s="112"/>
      <c r="IB135" s="112"/>
      <c r="IC135" s="112"/>
      <c r="ID135" s="112"/>
      <c r="IE135" s="112"/>
      <c r="IF135" s="112"/>
      <c r="IG135" s="112"/>
      <c r="IH135" s="112"/>
      <c r="II135" s="112"/>
      <c r="IJ135" s="112"/>
      <c r="IK135" s="112"/>
      <c r="IL135" s="112"/>
      <c r="IM135" s="112"/>
      <c r="IN135" s="112"/>
      <c r="IO135" s="112"/>
      <c r="IP135" s="112"/>
      <c r="IQ135" s="112"/>
      <c r="IR135" s="112"/>
      <c r="IS135" s="112"/>
      <c r="IT135" s="112"/>
      <c r="IU135" s="112"/>
      <c r="IV135" s="112"/>
    </row>
    <row r="136" spans="1:7" ht="236.25">
      <c r="A136" s="17" t="s">
        <v>121</v>
      </c>
      <c r="B136" s="96" t="s">
        <v>32</v>
      </c>
      <c r="C136" s="19">
        <v>85</v>
      </c>
      <c r="D136" s="69"/>
      <c r="E136" s="114"/>
      <c r="F136" s="78"/>
      <c r="G136" s="74" t="s">
        <v>122</v>
      </c>
    </row>
    <row r="137" spans="1:256" ht="141.75">
      <c r="A137" s="82" t="s">
        <v>123</v>
      </c>
      <c r="B137" s="96" t="s">
        <v>36</v>
      </c>
      <c r="C137" s="96">
        <v>75</v>
      </c>
      <c r="D137" s="76"/>
      <c r="E137" s="114"/>
      <c r="F137" s="74"/>
      <c r="G137" s="74" t="s">
        <v>124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</row>
    <row r="138" spans="1:256" ht="78.75">
      <c r="A138" s="82" t="s">
        <v>125</v>
      </c>
      <c r="B138" s="96" t="s">
        <v>36</v>
      </c>
      <c r="C138" s="96">
        <v>80</v>
      </c>
      <c r="D138" s="76"/>
      <c r="E138" s="114"/>
      <c r="F138" s="74"/>
      <c r="G138" s="74" t="s">
        <v>126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</row>
    <row r="139" spans="1:7" s="12" customFormat="1" ht="63">
      <c r="A139" s="119" t="s">
        <v>127</v>
      </c>
      <c r="B139" s="96" t="s">
        <v>36</v>
      </c>
      <c r="C139" s="96">
        <v>80</v>
      </c>
      <c r="D139" s="76"/>
      <c r="E139" s="114">
        <f>D139/C139</f>
        <v>0</v>
      </c>
      <c r="F139" s="74"/>
      <c r="G139" s="75" t="s">
        <v>128</v>
      </c>
    </row>
    <row r="140" spans="1:7" s="12" customFormat="1" ht="47.25">
      <c r="A140" s="119" t="s">
        <v>129</v>
      </c>
      <c r="B140" s="96" t="s">
        <v>36</v>
      </c>
      <c r="C140" s="96">
        <v>5</v>
      </c>
      <c r="D140" s="76"/>
      <c r="E140" s="114">
        <f>D140/C140</f>
        <v>0</v>
      </c>
      <c r="F140" s="74"/>
      <c r="G140" s="75" t="s">
        <v>128</v>
      </c>
    </row>
    <row r="141" spans="1:7" s="12" customFormat="1" ht="65.25" customHeight="1">
      <c r="A141" s="120" t="s">
        <v>130</v>
      </c>
      <c r="B141" s="96" t="s">
        <v>36</v>
      </c>
      <c r="C141" s="96">
        <v>80</v>
      </c>
      <c r="D141" s="76"/>
      <c r="E141" s="114">
        <f>D141/C141</f>
        <v>0</v>
      </c>
      <c r="F141" s="74"/>
      <c r="G141" s="75" t="s">
        <v>128</v>
      </c>
    </row>
    <row r="142" spans="1:7" s="12" customFormat="1" ht="63">
      <c r="A142" s="119" t="s">
        <v>132</v>
      </c>
      <c r="B142" s="96" t="s">
        <v>36</v>
      </c>
      <c r="C142" s="96">
        <v>80</v>
      </c>
      <c r="D142" s="76"/>
      <c r="E142" s="114">
        <f>D142/C142</f>
        <v>0</v>
      </c>
      <c r="F142" s="74"/>
      <c r="G142" s="75" t="s">
        <v>133</v>
      </c>
    </row>
    <row r="143" spans="1:7" s="12" customFormat="1" ht="94.5">
      <c r="A143" s="119" t="s">
        <v>412</v>
      </c>
      <c r="B143" s="96" t="s">
        <v>36</v>
      </c>
      <c r="C143" s="96">
        <v>100</v>
      </c>
      <c r="D143" s="76"/>
      <c r="E143" s="114">
        <f>D143/C143</f>
        <v>0</v>
      </c>
      <c r="F143" s="74"/>
      <c r="G143" s="75" t="s">
        <v>26</v>
      </c>
    </row>
    <row r="144" spans="1:7" s="12" customFormat="1" ht="78.75">
      <c r="A144" s="82" t="s">
        <v>413</v>
      </c>
      <c r="B144" s="96" t="s">
        <v>36</v>
      </c>
      <c r="C144" s="96">
        <v>100</v>
      </c>
      <c r="D144" s="76"/>
      <c r="E144" s="114"/>
      <c r="F144" s="74"/>
      <c r="G144" s="75" t="s">
        <v>26</v>
      </c>
    </row>
    <row r="145" spans="1:7" ht="15.75">
      <c r="A145" s="122" t="s">
        <v>134</v>
      </c>
      <c r="B145" s="123"/>
      <c r="C145" s="123"/>
      <c r="D145" s="61"/>
      <c r="E145" s="59"/>
      <c r="F145" s="62"/>
      <c r="G145" s="59"/>
    </row>
    <row r="146" spans="1:7" ht="63">
      <c r="A146" s="74" t="s">
        <v>135</v>
      </c>
      <c r="B146" s="96" t="s">
        <v>136</v>
      </c>
      <c r="C146" s="124" t="s">
        <v>137</v>
      </c>
      <c r="D146" s="125"/>
      <c r="E146" s="114"/>
      <c r="F146" s="90"/>
      <c r="G146" s="75" t="s">
        <v>17</v>
      </c>
    </row>
    <row r="147" spans="1:7" ht="63">
      <c r="A147" s="74" t="s">
        <v>138</v>
      </c>
      <c r="B147" s="96" t="s">
        <v>136</v>
      </c>
      <c r="C147" s="124" t="s">
        <v>139</v>
      </c>
      <c r="D147" s="125"/>
      <c r="E147" s="114"/>
      <c r="F147" s="90"/>
      <c r="G147" s="75" t="s">
        <v>17</v>
      </c>
    </row>
    <row r="148" spans="1:7" ht="78.75">
      <c r="A148" s="82" t="s">
        <v>140</v>
      </c>
      <c r="B148" s="96" t="s">
        <v>141</v>
      </c>
      <c r="C148" s="124" t="s">
        <v>142</v>
      </c>
      <c r="D148" s="69"/>
      <c r="E148" s="114"/>
      <c r="F148" s="90"/>
      <c r="G148" s="75" t="s">
        <v>17</v>
      </c>
    </row>
    <row r="149" spans="1:7" ht="110.25">
      <c r="A149" s="74" t="s">
        <v>143</v>
      </c>
      <c r="B149" s="96" t="s">
        <v>4</v>
      </c>
      <c r="C149" s="96">
        <v>-5</v>
      </c>
      <c r="D149" s="126"/>
      <c r="E149" s="127">
        <f>D149/C149</f>
        <v>0</v>
      </c>
      <c r="F149" s="90"/>
      <c r="G149" s="75" t="s">
        <v>144</v>
      </c>
    </row>
    <row r="150" spans="1:7" ht="126">
      <c r="A150" s="74" t="s">
        <v>145</v>
      </c>
      <c r="B150" s="96" t="s">
        <v>4</v>
      </c>
      <c r="C150" s="96">
        <v>-5</v>
      </c>
      <c r="D150" s="126"/>
      <c r="E150" s="127">
        <f>D150/C150</f>
        <v>0</v>
      </c>
      <c r="F150" s="90"/>
      <c r="G150" s="75" t="s">
        <v>144</v>
      </c>
    </row>
    <row r="151" spans="1:7" ht="129.75" customHeight="1">
      <c r="A151" s="74" t="s">
        <v>355</v>
      </c>
      <c r="B151" s="96" t="s">
        <v>4</v>
      </c>
      <c r="C151" s="96">
        <v>85</v>
      </c>
      <c r="D151" s="69"/>
      <c r="E151" s="127">
        <f>D151/C151</f>
        <v>0</v>
      </c>
      <c r="F151" s="74"/>
      <c r="G151" s="74" t="s">
        <v>356</v>
      </c>
    </row>
    <row r="152" spans="1:7" ht="67.5" customHeight="1">
      <c r="A152" s="82" t="s">
        <v>146</v>
      </c>
      <c r="B152" s="96" t="s">
        <v>36</v>
      </c>
      <c r="C152" s="96">
        <v>95</v>
      </c>
      <c r="D152" s="69"/>
      <c r="E152" s="127">
        <f>D152/C152</f>
        <v>0</v>
      </c>
      <c r="F152" s="74"/>
      <c r="G152" s="74" t="s">
        <v>147</v>
      </c>
    </row>
    <row r="153" spans="1:7" ht="15.75">
      <c r="A153" s="122" t="s">
        <v>148</v>
      </c>
      <c r="B153" s="60"/>
      <c r="C153" s="60"/>
      <c r="D153" s="61"/>
      <c r="E153" s="128"/>
      <c r="F153" s="62"/>
      <c r="G153" s="59"/>
    </row>
    <row r="154" spans="1:7" ht="31.5">
      <c r="A154" s="74" t="s">
        <v>149</v>
      </c>
      <c r="B154" s="96" t="s">
        <v>150</v>
      </c>
      <c r="C154" s="96">
        <v>1</v>
      </c>
      <c r="D154" s="76"/>
      <c r="E154" s="114">
        <f>D154/C154</f>
        <v>0</v>
      </c>
      <c r="F154" s="113"/>
      <c r="G154" s="75" t="s">
        <v>144</v>
      </c>
    </row>
    <row r="155" spans="1:7" ht="63">
      <c r="A155" s="74" t="s">
        <v>151</v>
      </c>
      <c r="B155" s="96" t="s">
        <v>4</v>
      </c>
      <c r="C155" s="96">
        <v>100</v>
      </c>
      <c r="D155" s="116"/>
      <c r="E155" s="114"/>
      <c r="F155" s="90"/>
      <c r="G155" s="75" t="s">
        <v>144</v>
      </c>
    </row>
    <row r="156" spans="1:7" ht="47.25">
      <c r="A156" s="74" t="s">
        <v>357</v>
      </c>
      <c r="B156" s="96" t="s">
        <v>4</v>
      </c>
      <c r="C156" s="19">
        <v>85</v>
      </c>
      <c r="D156" s="69"/>
      <c r="E156" s="70"/>
      <c r="F156" s="90"/>
      <c r="G156" s="75" t="s">
        <v>144</v>
      </c>
    </row>
    <row r="157" spans="1:256" ht="31.5">
      <c r="A157" s="108" t="s">
        <v>153</v>
      </c>
      <c r="B157" s="130"/>
      <c r="C157" s="130"/>
      <c r="D157" s="131"/>
      <c r="E157" s="132"/>
      <c r="F157" s="132"/>
      <c r="G157" s="132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3"/>
      <c r="FA157" s="133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GW157" s="133"/>
      <c r="GX157" s="133"/>
      <c r="GY157" s="133"/>
      <c r="GZ157" s="133"/>
      <c r="HA157" s="133"/>
      <c r="HB157" s="133"/>
      <c r="HC157" s="133"/>
      <c r="HD157" s="133"/>
      <c r="HE157" s="133"/>
      <c r="HF157" s="133"/>
      <c r="HG157" s="133"/>
      <c r="HH157" s="133"/>
      <c r="HI157" s="133"/>
      <c r="HJ157" s="133"/>
      <c r="HK157" s="133"/>
      <c r="HL157" s="133"/>
      <c r="HM157" s="133"/>
      <c r="HN157" s="133"/>
      <c r="HO157" s="133"/>
      <c r="HP157" s="133"/>
      <c r="HQ157" s="133"/>
      <c r="HR157" s="133"/>
      <c r="HS157" s="133"/>
      <c r="HT157" s="133"/>
      <c r="HU157" s="133"/>
      <c r="HV157" s="133"/>
      <c r="HW157" s="133"/>
      <c r="HX157" s="133"/>
      <c r="HY157" s="133"/>
      <c r="HZ157" s="133"/>
      <c r="IA157" s="133"/>
      <c r="IB157" s="133"/>
      <c r="IC157" s="133"/>
      <c r="ID157" s="133"/>
      <c r="IE157" s="133"/>
      <c r="IF157" s="133"/>
      <c r="IG157" s="133"/>
      <c r="IH157" s="133"/>
      <c r="II157" s="133"/>
      <c r="IJ157" s="133"/>
      <c r="IK157" s="133"/>
      <c r="IL157" s="133"/>
      <c r="IM157" s="133"/>
      <c r="IN157" s="133"/>
      <c r="IO157" s="133"/>
      <c r="IP157" s="133"/>
      <c r="IQ157" s="133"/>
      <c r="IR157" s="133"/>
      <c r="IS157" s="133"/>
      <c r="IT157" s="133"/>
      <c r="IU157" s="133"/>
      <c r="IV157" s="133"/>
    </row>
    <row r="158" spans="1:7" ht="78.75">
      <c r="A158" s="74" t="s">
        <v>154</v>
      </c>
      <c r="B158" s="96" t="s">
        <v>155</v>
      </c>
      <c r="C158" s="19" t="s">
        <v>156</v>
      </c>
      <c r="D158" s="69"/>
      <c r="E158" s="70">
        <f>3.79/3.51</f>
        <v>1.0797720797720798</v>
      </c>
      <c r="F158" s="90"/>
      <c r="G158" s="74" t="s">
        <v>157</v>
      </c>
    </row>
    <row r="159" spans="1:7" s="133" customFormat="1" ht="63">
      <c r="A159" s="90" t="s">
        <v>158</v>
      </c>
      <c r="B159" s="168" t="s">
        <v>159</v>
      </c>
      <c r="C159" s="207">
        <v>800000</v>
      </c>
      <c r="D159" s="208"/>
      <c r="E159" s="209">
        <f>D159/C159</f>
        <v>0</v>
      </c>
      <c r="F159" s="90"/>
      <c r="G159" s="90" t="s">
        <v>157</v>
      </c>
    </row>
    <row r="160" spans="1:7" ht="31.5">
      <c r="A160" s="135" t="s">
        <v>160</v>
      </c>
      <c r="B160" s="136"/>
      <c r="C160" s="137"/>
      <c r="D160" s="56"/>
      <c r="E160" s="54"/>
      <c r="F160" s="57"/>
      <c r="G160" s="54"/>
    </row>
    <row r="161" spans="1:7" ht="31.5">
      <c r="A161" s="108" t="s">
        <v>161</v>
      </c>
      <c r="B161" s="138"/>
      <c r="C161" s="139"/>
      <c r="D161" s="61"/>
      <c r="E161" s="59"/>
      <c r="F161" s="62"/>
      <c r="G161" s="59"/>
    </row>
    <row r="162" spans="1:7" ht="56.25">
      <c r="A162" s="74" t="s">
        <v>162</v>
      </c>
      <c r="B162" s="96" t="s">
        <v>14</v>
      </c>
      <c r="C162" s="19" t="s">
        <v>354</v>
      </c>
      <c r="D162" s="76"/>
      <c r="E162" s="70">
        <f>D162/244</f>
        <v>0</v>
      </c>
      <c r="F162" s="188" t="s">
        <v>414</v>
      </c>
      <c r="G162" s="75" t="s">
        <v>163</v>
      </c>
    </row>
    <row r="163" spans="1:7" ht="37.5">
      <c r="A163" s="74"/>
      <c r="B163" s="96"/>
      <c r="C163" s="19"/>
      <c r="D163" s="76"/>
      <c r="E163" s="70"/>
      <c r="F163" s="188" t="s">
        <v>415</v>
      </c>
      <c r="G163" s="75"/>
    </row>
    <row r="164" spans="1:7" ht="56.25">
      <c r="A164" s="74"/>
      <c r="B164" s="96"/>
      <c r="C164" s="19"/>
      <c r="D164" s="76"/>
      <c r="E164" s="70"/>
      <c r="F164" s="188" t="s">
        <v>416</v>
      </c>
      <c r="G164" s="75"/>
    </row>
    <row r="165" spans="1:7" ht="56.25">
      <c r="A165" s="74"/>
      <c r="B165" s="96"/>
      <c r="C165" s="19"/>
      <c r="D165" s="76"/>
      <c r="E165" s="70"/>
      <c r="F165" s="188" t="s">
        <v>417</v>
      </c>
      <c r="G165" s="75"/>
    </row>
    <row r="166" spans="1:7" ht="63">
      <c r="A166" s="82" t="s">
        <v>164</v>
      </c>
      <c r="B166" s="96" t="s">
        <v>14</v>
      </c>
      <c r="C166" s="19">
        <v>3</v>
      </c>
      <c r="D166" s="76"/>
      <c r="E166" s="70">
        <f>D166/C166</f>
        <v>0</v>
      </c>
      <c r="F166" s="140"/>
      <c r="G166" s="75" t="s">
        <v>163</v>
      </c>
    </row>
    <row r="167" spans="1:7" ht="15.75">
      <c r="A167" s="71"/>
      <c r="B167" s="96"/>
      <c r="C167" s="19"/>
      <c r="D167" s="76"/>
      <c r="E167" s="70"/>
      <c r="F167" s="140"/>
      <c r="G167" s="75"/>
    </row>
    <row r="168" spans="1:7" ht="94.5">
      <c r="A168" s="74" t="s">
        <v>165</v>
      </c>
      <c r="B168" s="96" t="s">
        <v>4</v>
      </c>
      <c r="C168" s="96">
        <v>65</v>
      </c>
      <c r="D168" s="36"/>
      <c r="E168" s="70">
        <f>D168/C168</f>
        <v>0</v>
      </c>
      <c r="F168" s="141"/>
      <c r="G168" s="75" t="s">
        <v>163</v>
      </c>
    </row>
    <row r="169" spans="1:7" ht="78.75">
      <c r="A169" s="74" t="s">
        <v>166</v>
      </c>
      <c r="B169" s="96" t="s">
        <v>155</v>
      </c>
      <c r="C169" s="19" t="s">
        <v>156</v>
      </c>
      <c r="D169" s="69"/>
      <c r="E169" s="70">
        <f>D169/3.51</f>
        <v>0</v>
      </c>
      <c r="F169" s="90"/>
      <c r="G169" s="75" t="s">
        <v>163</v>
      </c>
    </row>
    <row r="170" spans="1:7" ht="31.5">
      <c r="A170" s="108" t="s">
        <v>167</v>
      </c>
      <c r="B170" s="138"/>
      <c r="C170" s="139"/>
      <c r="D170" s="61"/>
      <c r="E170" s="59"/>
      <c r="F170" s="62"/>
      <c r="G170" s="59"/>
    </row>
    <row r="171" spans="1:256" ht="63">
      <c r="A171" s="82" t="s">
        <v>168</v>
      </c>
      <c r="B171" s="96" t="s">
        <v>14</v>
      </c>
      <c r="C171" s="19">
        <v>3</v>
      </c>
      <c r="D171" s="20"/>
      <c r="E171" s="70">
        <f>D171/C171</f>
        <v>0</v>
      </c>
      <c r="F171" s="17"/>
      <c r="G171" s="75" t="s">
        <v>163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ht="94.5">
      <c r="A172" s="74" t="s">
        <v>169</v>
      </c>
      <c r="B172" s="96" t="s">
        <v>155</v>
      </c>
      <c r="C172" s="19" t="s">
        <v>156</v>
      </c>
      <c r="D172" s="69"/>
      <c r="E172" s="70">
        <f>D172/3.51</f>
        <v>0</v>
      </c>
      <c r="F172" s="90"/>
      <c r="G172" s="75" t="s">
        <v>163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</row>
    <row r="173" spans="1:256" ht="94.5">
      <c r="A173" s="82" t="s">
        <v>170</v>
      </c>
      <c r="B173" s="96" t="s">
        <v>155</v>
      </c>
      <c r="C173" s="19" t="s">
        <v>156</v>
      </c>
      <c r="D173" s="69"/>
      <c r="E173" s="70">
        <f>D173/3.51</f>
        <v>0</v>
      </c>
      <c r="F173" s="90"/>
      <c r="G173" s="75" t="s">
        <v>163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</row>
    <row r="174" spans="1:7" s="118" customFormat="1" ht="31.5">
      <c r="A174" s="90" t="s">
        <v>171</v>
      </c>
      <c r="B174" s="168" t="s">
        <v>172</v>
      </c>
      <c r="C174" s="168">
        <v>32</v>
      </c>
      <c r="D174" s="210"/>
      <c r="E174" s="91">
        <f>D174/C174</f>
        <v>0</v>
      </c>
      <c r="F174" s="90"/>
      <c r="G174" s="169" t="s">
        <v>163</v>
      </c>
    </row>
    <row r="175" spans="1:7" ht="15.75">
      <c r="A175" s="142" t="s">
        <v>173</v>
      </c>
      <c r="B175" s="135"/>
      <c r="C175" s="135"/>
      <c r="D175" s="56"/>
      <c r="E175" s="54"/>
      <c r="F175" s="57"/>
      <c r="G175" s="54"/>
    </row>
    <row r="176" spans="1:7" ht="15.75">
      <c r="A176" s="122" t="s">
        <v>343</v>
      </c>
      <c r="B176" s="59"/>
      <c r="C176" s="60"/>
      <c r="D176" s="61"/>
      <c r="E176" s="59"/>
      <c r="F176" s="62"/>
      <c r="G176" s="59"/>
    </row>
    <row r="177" spans="1:7" ht="94.5">
      <c r="A177" s="74" t="s">
        <v>186</v>
      </c>
      <c r="B177" s="96" t="s">
        <v>6</v>
      </c>
      <c r="C177" s="96">
        <v>15</v>
      </c>
      <c r="D177" s="76"/>
      <c r="E177" s="114">
        <f>D177/C177</f>
        <v>0</v>
      </c>
      <c r="F177" s="78" t="s">
        <v>475</v>
      </c>
      <c r="G177" s="75" t="s">
        <v>175</v>
      </c>
    </row>
    <row r="178" spans="1:7" ht="63">
      <c r="A178" s="74" t="s">
        <v>187</v>
      </c>
      <c r="B178" s="96" t="s">
        <v>0</v>
      </c>
      <c r="C178" s="96">
        <v>4</v>
      </c>
      <c r="D178" s="76"/>
      <c r="E178" s="114">
        <f>D178/C178</f>
        <v>0</v>
      </c>
      <c r="F178" s="218"/>
      <c r="G178" s="169" t="s">
        <v>175</v>
      </c>
    </row>
    <row r="179" spans="1:7" ht="94.5">
      <c r="A179" s="17" t="s">
        <v>188</v>
      </c>
      <c r="B179" s="96" t="s">
        <v>4</v>
      </c>
      <c r="C179" s="96">
        <v>80</v>
      </c>
      <c r="D179" s="76"/>
      <c r="E179" s="114">
        <f>D179/C179</f>
        <v>0</v>
      </c>
      <c r="F179" s="219" t="s">
        <v>476</v>
      </c>
      <c r="G179" s="75" t="s">
        <v>175</v>
      </c>
    </row>
    <row r="180" spans="1:7" ht="18.75">
      <c r="A180" s="17"/>
      <c r="B180" s="96"/>
      <c r="C180" s="96"/>
      <c r="D180" s="76"/>
      <c r="E180" s="114"/>
      <c r="F180" s="219"/>
      <c r="G180" s="169"/>
    </row>
    <row r="181" spans="1:7" ht="94.5">
      <c r="A181" s="17" t="s">
        <v>189</v>
      </c>
      <c r="B181" s="96" t="s">
        <v>4</v>
      </c>
      <c r="C181" s="96">
        <v>80</v>
      </c>
      <c r="D181" s="76"/>
      <c r="E181" s="114">
        <f>D181/C181</f>
        <v>0</v>
      </c>
      <c r="F181" s="74"/>
      <c r="G181" s="169" t="s">
        <v>175</v>
      </c>
    </row>
    <row r="182" spans="1:7" ht="63">
      <c r="A182" s="74" t="s">
        <v>190</v>
      </c>
      <c r="B182" s="96" t="s">
        <v>4</v>
      </c>
      <c r="C182" s="96">
        <v>90</v>
      </c>
      <c r="D182" s="76"/>
      <c r="E182" s="114">
        <f>D182/C182</f>
        <v>0</v>
      </c>
      <c r="F182" s="74"/>
      <c r="G182" s="169" t="s">
        <v>175</v>
      </c>
    </row>
    <row r="183" spans="1:7" ht="15.75">
      <c r="A183" s="122" t="s">
        <v>344</v>
      </c>
      <c r="B183" s="59"/>
      <c r="C183" s="60"/>
      <c r="D183" s="61"/>
      <c r="E183" s="59"/>
      <c r="F183" s="62"/>
      <c r="G183" s="59"/>
    </row>
    <row r="184" spans="1:7" s="133" customFormat="1" ht="63">
      <c r="A184" s="74" t="s">
        <v>174</v>
      </c>
      <c r="B184" s="96" t="s">
        <v>6</v>
      </c>
      <c r="C184" s="96">
        <v>30</v>
      </c>
      <c r="D184" s="76"/>
      <c r="E184" s="114">
        <f aca="true" t="shared" si="5" ref="E184:E193">D184/C184</f>
        <v>0</v>
      </c>
      <c r="F184" s="78" t="s">
        <v>477</v>
      </c>
      <c r="G184" s="169" t="s">
        <v>175</v>
      </c>
    </row>
    <row r="185" spans="1:7" ht="62.25" customHeight="1">
      <c r="A185" s="74" t="s">
        <v>180</v>
      </c>
      <c r="B185" s="96" t="s">
        <v>4</v>
      </c>
      <c r="C185" s="96">
        <v>80</v>
      </c>
      <c r="D185" s="76"/>
      <c r="E185" s="114">
        <f t="shared" si="5"/>
        <v>0</v>
      </c>
      <c r="F185" s="78" t="s">
        <v>478</v>
      </c>
      <c r="G185" s="169" t="s">
        <v>175</v>
      </c>
    </row>
    <row r="186" spans="1:7" ht="54.75" customHeight="1">
      <c r="A186" s="237" t="s">
        <v>181</v>
      </c>
      <c r="B186" s="96" t="s">
        <v>4</v>
      </c>
      <c r="C186" s="96">
        <v>80</v>
      </c>
      <c r="D186" s="76"/>
      <c r="E186" s="114">
        <f t="shared" si="5"/>
        <v>0</v>
      </c>
      <c r="F186" s="78" t="s">
        <v>479</v>
      </c>
      <c r="G186" s="169" t="s">
        <v>175</v>
      </c>
    </row>
    <row r="187" spans="1:7" ht="50.25" customHeight="1">
      <c r="A187" s="237"/>
      <c r="B187" s="96"/>
      <c r="C187" s="96"/>
      <c r="D187" s="76"/>
      <c r="E187" s="114"/>
      <c r="F187" s="78" t="s">
        <v>480</v>
      </c>
      <c r="G187" s="169"/>
    </row>
    <row r="188" spans="1:7" ht="34.5" customHeight="1">
      <c r="A188" s="78"/>
      <c r="B188" s="96"/>
      <c r="C188" s="96"/>
      <c r="D188" s="76"/>
      <c r="E188" s="114"/>
      <c r="G188" s="169"/>
    </row>
    <row r="189" spans="1:7" s="133" customFormat="1" ht="47.25">
      <c r="A189" s="90" t="s">
        <v>177</v>
      </c>
      <c r="B189" s="168" t="s">
        <v>6</v>
      </c>
      <c r="C189" s="168">
        <v>12</v>
      </c>
      <c r="D189" s="206"/>
      <c r="E189" s="117">
        <f t="shared" si="5"/>
        <v>0</v>
      </c>
      <c r="F189" s="211"/>
      <c r="G189" s="169" t="s">
        <v>175</v>
      </c>
    </row>
    <row r="190" spans="1:7" s="133" customFormat="1" ht="63">
      <c r="A190" s="90" t="s">
        <v>178</v>
      </c>
      <c r="B190" s="168" t="s">
        <v>179</v>
      </c>
      <c r="C190" s="168">
        <v>4</v>
      </c>
      <c r="D190" s="116"/>
      <c r="E190" s="117">
        <f t="shared" si="5"/>
        <v>0</v>
      </c>
      <c r="F190" s="143"/>
      <c r="G190" s="169" t="s">
        <v>175</v>
      </c>
    </row>
    <row r="191" spans="1:7" ht="63">
      <c r="A191" s="80" t="s">
        <v>176</v>
      </c>
      <c r="B191" s="96" t="s">
        <v>4</v>
      </c>
      <c r="C191" s="96">
        <v>20</v>
      </c>
      <c r="D191" s="76"/>
      <c r="E191" s="114">
        <f t="shared" si="5"/>
        <v>0</v>
      </c>
      <c r="F191" s="74"/>
      <c r="G191" s="169" t="s">
        <v>128</v>
      </c>
    </row>
    <row r="192" spans="1:7" ht="47.25">
      <c r="A192" s="17" t="s">
        <v>182</v>
      </c>
      <c r="B192" s="75" t="s">
        <v>183</v>
      </c>
      <c r="C192" s="88">
        <v>85</v>
      </c>
      <c r="D192" s="76"/>
      <c r="E192" s="75">
        <f t="shared" si="5"/>
        <v>0</v>
      </c>
      <c r="F192" s="74"/>
      <c r="G192" s="169" t="s">
        <v>175</v>
      </c>
    </row>
    <row r="193" spans="1:7" ht="94.5">
      <c r="A193" s="82" t="s">
        <v>184</v>
      </c>
      <c r="B193" s="75" t="s">
        <v>185</v>
      </c>
      <c r="C193" s="76">
        <v>12000</v>
      </c>
      <c r="D193" s="76">
        <v>12000</v>
      </c>
      <c r="E193" s="114">
        <f t="shared" si="5"/>
        <v>1</v>
      </c>
      <c r="F193" s="75"/>
      <c r="G193" s="75" t="s">
        <v>175</v>
      </c>
    </row>
    <row r="194" spans="1:7" ht="15.75">
      <c r="A194" s="142" t="s">
        <v>334</v>
      </c>
      <c r="B194" s="54"/>
      <c r="C194" s="55"/>
      <c r="D194" s="56"/>
      <c r="E194" s="54"/>
      <c r="F194" s="57"/>
      <c r="G194" s="54"/>
    </row>
    <row r="195" spans="1:7" ht="17.25" customHeight="1">
      <c r="A195" s="122" t="s">
        <v>345</v>
      </c>
      <c r="B195" s="59"/>
      <c r="C195" s="60"/>
      <c r="D195" s="61"/>
      <c r="E195" s="59"/>
      <c r="F195" s="144" t="s">
        <v>305</v>
      </c>
      <c r="G195" s="59"/>
    </row>
    <row r="196" spans="1:7" ht="18" customHeight="1">
      <c r="A196" s="142" t="s">
        <v>335</v>
      </c>
      <c r="B196" s="54"/>
      <c r="C196" s="55"/>
      <c r="D196" s="56"/>
      <c r="E196" s="54"/>
      <c r="F196" s="57"/>
      <c r="G196" s="54"/>
    </row>
    <row r="197" spans="1:7" ht="18" customHeight="1">
      <c r="A197" s="122" t="s">
        <v>336</v>
      </c>
      <c r="B197" s="59"/>
      <c r="C197" s="60"/>
      <c r="D197" s="61"/>
      <c r="E197" s="59"/>
      <c r="F197" s="144" t="s">
        <v>305</v>
      </c>
      <c r="G197" s="59"/>
    </row>
    <row r="198" spans="1:7" ht="18" customHeight="1">
      <c r="A198" s="122" t="s">
        <v>337</v>
      </c>
      <c r="B198" s="59"/>
      <c r="C198" s="60"/>
      <c r="D198" s="61"/>
      <c r="E198" s="59"/>
      <c r="F198" s="144" t="s">
        <v>305</v>
      </c>
      <c r="G198" s="59"/>
    </row>
    <row r="199" spans="1:7" ht="18" customHeight="1">
      <c r="A199" s="122" t="s">
        <v>338</v>
      </c>
      <c r="B199" s="59"/>
      <c r="C199" s="60"/>
      <c r="D199" s="61"/>
      <c r="E199" s="59"/>
      <c r="F199" s="144" t="s">
        <v>305</v>
      </c>
      <c r="G199" s="59"/>
    </row>
    <row r="200" spans="1:7" ht="18" customHeight="1">
      <c r="A200" s="122" t="s">
        <v>339</v>
      </c>
      <c r="B200" s="59"/>
      <c r="C200" s="60"/>
      <c r="D200" s="61"/>
      <c r="E200" s="59"/>
      <c r="F200" s="144" t="s">
        <v>305</v>
      </c>
      <c r="G200" s="59"/>
    </row>
    <row r="201" spans="1:7" ht="18" customHeight="1">
      <c r="A201" s="122" t="s">
        <v>340</v>
      </c>
      <c r="B201" s="59"/>
      <c r="C201" s="60"/>
      <c r="D201" s="61"/>
      <c r="E201" s="59"/>
      <c r="F201" s="144" t="s">
        <v>305</v>
      </c>
      <c r="G201" s="59"/>
    </row>
    <row r="202" spans="1:7" ht="18" customHeight="1">
      <c r="A202" s="122" t="s">
        <v>341</v>
      </c>
      <c r="B202" s="59"/>
      <c r="C202" s="60"/>
      <c r="D202" s="61"/>
      <c r="E202" s="59"/>
      <c r="F202" s="144" t="s">
        <v>305</v>
      </c>
      <c r="G202" s="59"/>
    </row>
    <row r="203" spans="1:7" ht="18" customHeight="1">
      <c r="A203" s="142" t="s">
        <v>195</v>
      </c>
      <c r="B203" s="54"/>
      <c r="C203" s="55"/>
      <c r="D203" s="56"/>
      <c r="E203" s="54"/>
      <c r="F203" s="57"/>
      <c r="G203" s="54"/>
    </row>
    <row r="204" spans="1:7" ht="31.5">
      <c r="A204" s="122" t="s">
        <v>342</v>
      </c>
      <c r="B204" s="59"/>
      <c r="C204" s="60"/>
      <c r="D204" s="61"/>
      <c r="E204" s="59"/>
      <c r="F204" s="144" t="s">
        <v>305</v>
      </c>
      <c r="G204" s="59"/>
    </row>
    <row r="205" spans="1:7" ht="15.75">
      <c r="A205" s="142" t="s">
        <v>301</v>
      </c>
      <c r="B205" s="54"/>
      <c r="C205" s="55"/>
      <c r="D205" s="56"/>
      <c r="E205" s="54"/>
      <c r="F205" s="57"/>
      <c r="G205" s="54"/>
    </row>
    <row r="206" spans="1:7" ht="15.75">
      <c r="A206" s="122" t="s">
        <v>197</v>
      </c>
      <c r="B206" s="59"/>
      <c r="C206" s="60"/>
      <c r="D206" s="61"/>
      <c r="E206" s="59"/>
      <c r="F206" s="62"/>
      <c r="G206" s="59"/>
    </row>
    <row r="207" spans="1:7" ht="31.5">
      <c r="A207" s="74" t="s">
        <v>198</v>
      </c>
      <c r="B207" s="96" t="s">
        <v>6</v>
      </c>
      <c r="C207" s="96">
        <f>SUM(C208:C212)</f>
        <v>354</v>
      </c>
      <c r="D207" s="76">
        <f>SUM(D208:D212)</f>
        <v>68</v>
      </c>
      <c r="E207" s="114">
        <f>D207/C207</f>
        <v>0.192090395480226</v>
      </c>
      <c r="F207" s="151"/>
      <c r="G207" s="75" t="s">
        <v>191</v>
      </c>
    </row>
    <row r="208" spans="1:7" ht="31.5">
      <c r="A208" s="74" t="s">
        <v>199</v>
      </c>
      <c r="B208" s="96"/>
      <c r="C208" s="100">
        <v>37</v>
      </c>
      <c r="D208" s="76">
        <v>28</v>
      </c>
      <c r="E208" s="114">
        <f aca="true" t="shared" si="6" ref="E208:E213">D208/C208</f>
        <v>0.7567567567567568</v>
      </c>
      <c r="F208" s="74"/>
      <c r="G208" s="75"/>
    </row>
    <row r="209" spans="1:7" ht="31.5">
      <c r="A209" s="74" t="s">
        <v>200</v>
      </c>
      <c r="B209" s="96"/>
      <c r="C209" s="100">
        <f>SUM('[1]วิจัย1'!$O$60)</f>
        <v>147</v>
      </c>
      <c r="D209" s="152">
        <v>18</v>
      </c>
      <c r="E209" s="114">
        <f>D209/C209</f>
        <v>0.12244897959183673</v>
      </c>
      <c r="F209" s="74"/>
      <c r="G209" s="75"/>
    </row>
    <row r="210" spans="1:7" ht="31.5">
      <c r="A210" s="74" t="s">
        <v>201</v>
      </c>
      <c r="B210" s="96"/>
      <c r="C210" s="100">
        <f>SUM('[1]วิจัย1'!$O$61)</f>
        <v>35</v>
      </c>
      <c r="D210" s="152">
        <v>1</v>
      </c>
      <c r="E210" s="114">
        <f>D210/C210</f>
        <v>0.02857142857142857</v>
      </c>
      <c r="F210" s="74"/>
      <c r="G210" s="75"/>
    </row>
    <row r="211" spans="1:7" ht="47.25">
      <c r="A211" s="74" t="s">
        <v>202</v>
      </c>
      <c r="B211" s="96"/>
      <c r="C211" s="100">
        <f>SUM('[1]วิจัย1'!$O$62)</f>
        <v>15</v>
      </c>
      <c r="D211" s="152">
        <v>13</v>
      </c>
      <c r="E211" s="114">
        <f>D211/C211</f>
        <v>0.8666666666666667</v>
      </c>
      <c r="F211" s="74"/>
      <c r="G211" s="75"/>
    </row>
    <row r="212" spans="1:7" ht="31.5">
      <c r="A212" s="74" t="s">
        <v>203</v>
      </c>
      <c r="B212" s="96"/>
      <c r="C212" s="100">
        <f>SUM('[1]วิจัย1'!$O$63)</f>
        <v>120</v>
      </c>
      <c r="D212" s="76">
        <v>8</v>
      </c>
      <c r="E212" s="114">
        <f t="shared" si="6"/>
        <v>0.06666666666666667</v>
      </c>
      <c r="F212" s="74"/>
      <c r="G212" s="75"/>
    </row>
    <row r="213" spans="1:7" ht="47.25">
      <c r="A213" s="74" t="s">
        <v>204</v>
      </c>
      <c r="B213" s="96"/>
      <c r="C213" s="100">
        <f>SUM('[1]วิจัย1'!$O$65)</f>
        <v>150</v>
      </c>
      <c r="D213" s="76">
        <v>40</v>
      </c>
      <c r="E213" s="114">
        <f t="shared" si="6"/>
        <v>0.26666666666666666</v>
      </c>
      <c r="F213" s="74"/>
      <c r="G213" s="75"/>
    </row>
    <row r="214" spans="1:7" ht="126">
      <c r="A214" s="82" t="s">
        <v>205</v>
      </c>
      <c r="B214" s="96" t="s">
        <v>6</v>
      </c>
      <c r="C214" s="100">
        <f>SUM('[1]วิจัย1'!$O$66)</f>
        <v>400</v>
      </c>
      <c r="D214" s="76">
        <v>174</v>
      </c>
      <c r="E214" s="114">
        <f>D214/C214</f>
        <v>0.435</v>
      </c>
      <c r="F214" s="147"/>
      <c r="G214" s="75" t="s">
        <v>191</v>
      </c>
    </row>
    <row r="215" spans="1:7" ht="47.25">
      <c r="A215" s="239" t="s">
        <v>206</v>
      </c>
      <c r="B215" s="96" t="s">
        <v>8</v>
      </c>
      <c r="C215" s="96">
        <v>5</v>
      </c>
      <c r="D215" s="69"/>
      <c r="E215" s="114">
        <f>D215/C215</f>
        <v>0</v>
      </c>
      <c r="F215" s="32"/>
      <c r="G215" s="74" t="s">
        <v>193</v>
      </c>
    </row>
    <row r="216" spans="1:7" ht="15.75">
      <c r="A216" s="237"/>
      <c r="B216" s="96"/>
      <c r="C216" s="96"/>
      <c r="D216" s="69"/>
      <c r="E216" s="114"/>
      <c r="F216" s="32"/>
      <c r="G216" s="74"/>
    </row>
    <row r="217" spans="1:7" ht="15.75">
      <c r="A217" s="237"/>
      <c r="B217" s="96"/>
      <c r="C217" s="96"/>
      <c r="D217" s="69"/>
      <c r="E217" s="114"/>
      <c r="F217" s="32"/>
      <c r="G217" s="74"/>
    </row>
    <row r="218" spans="1:7" ht="63">
      <c r="A218" s="153" t="s">
        <v>207</v>
      </c>
      <c r="B218" s="96" t="s">
        <v>208</v>
      </c>
      <c r="C218" s="96">
        <v>28</v>
      </c>
      <c r="D218" s="230">
        <v>21.73</v>
      </c>
      <c r="E218" s="114">
        <f>D218/C218</f>
        <v>0.7760714285714286</v>
      </c>
      <c r="F218" s="154">
        <v>21736904</v>
      </c>
      <c r="G218" s="74"/>
    </row>
    <row r="219" spans="1:7" ht="15.75">
      <c r="A219" s="122" t="s">
        <v>302</v>
      </c>
      <c r="B219" s="123"/>
      <c r="C219" s="123"/>
      <c r="D219" s="61"/>
      <c r="E219" s="128"/>
      <c r="F219" s="62"/>
      <c r="G219" s="59"/>
    </row>
    <row r="220" spans="1:8" ht="63">
      <c r="A220" s="74" t="s">
        <v>209</v>
      </c>
      <c r="B220" s="96" t="s">
        <v>6</v>
      </c>
      <c r="C220" s="96">
        <v>22</v>
      </c>
      <c r="D220" s="76">
        <v>12</v>
      </c>
      <c r="E220" s="114">
        <f>D220/C220</f>
        <v>0.5454545454545454</v>
      </c>
      <c r="F220" s="74" t="s">
        <v>210</v>
      </c>
      <c r="G220" s="75" t="s">
        <v>211</v>
      </c>
      <c r="H220" s="220" t="s">
        <v>434</v>
      </c>
    </row>
    <row r="221" spans="1:7" ht="94.5">
      <c r="A221" s="90"/>
      <c r="B221" s="96"/>
      <c r="C221" s="96"/>
      <c r="D221" s="76"/>
      <c r="E221" s="114"/>
      <c r="F221" s="74" t="s">
        <v>212</v>
      </c>
      <c r="G221" s="75"/>
    </row>
    <row r="222" spans="1:7" ht="141.75">
      <c r="A222" s="90"/>
      <c r="B222" s="96"/>
      <c r="C222" s="96"/>
      <c r="D222" s="76"/>
      <c r="E222" s="114"/>
      <c r="F222" s="74" t="s">
        <v>213</v>
      </c>
      <c r="G222" s="75"/>
    </row>
    <row r="223" spans="1:7" ht="173.25">
      <c r="A223" s="90"/>
      <c r="B223" s="96"/>
      <c r="C223" s="96"/>
      <c r="D223" s="76"/>
      <c r="E223" s="114"/>
      <c r="F223" s="74" t="s">
        <v>214</v>
      </c>
      <c r="G223" s="75"/>
    </row>
    <row r="224" spans="1:7" ht="220.5">
      <c r="A224" s="90"/>
      <c r="B224" s="96"/>
      <c r="C224" s="96"/>
      <c r="D224" s="76"/>
      <c r="E224" s="114"/>
      <c r="F224" s="74" t="s">
        <v>215</v>
      </c>
      <c r="G224" s="75"/>
    </row>
    <row r="225" spans="1:7" ht="34.5" customHeight="1">
      <c r="A225" s="90"/>
      <c r="B225" s="96"/>
      <c r="C225" s="96"/>
      <c r="D225" s="76"/>
      <c r="E225" s="114"/>
      <c r="F225" s="74" t="s">
        <v>216</v>
      </c>
      <c r="G225" s="75"/>
    </row>
    <row r="226" spans="1:7" ht="32.25" customHeight="1">
      <c r="A226" s="90"/>
      <c r="B226" s="96"/>
      <c r="C226" s="96"/>
      <c r="D226" s="76"/>
      <c r="E226" s="114"/>
      <c r="F226" s="74" t="s">
        <v>217</v>
      </c>
      <c r="G226" s="75"/>
    </row>
    <row r="227" spans="1:7" ht="18.75" customHeight="1">
      <c r="A227" s="90"/>
      <c r="B227" s="96"/>
      <c r="C227" s="96"/>
      <c r="D227" s="76"/>
      <c r="E227" s="114"/>
      <c r="F227" s="74" t="s">
        <v>218</v>
      </c>
      <c r="G227" s="75"/>
    </row>
    <row r="228" spans="1:7" ht="236.25">
      <c r="A228" s="90"/>
      <c r="B228" s="96"/>
      <c r="C228" s="96"/>
      <c r="D228" s="76"/>
      <c r="E228" s="114"/>
      <c r="F228" s="74" t="s">
        <v>219</v>
      </c>
      <c r="G228" s="75"/>
    </row>
    <row r="229" spans="1:7" ht="78.75">
      <c r="A229" s="90"/>
      <c r="B229" s="96"/>
      <c r="C229" s="96"/>
      <c r="D229" s="76"/>
      <c r="E229" s="114"/>
      <c r="F229" s="74" t="s">
        <v>220</v>
      </c>
      <c r="G229" s="75"/>
    </row>
    <row r="230" spans="1:7" ht="63">
      <c r="A230" s="90"/>
      <c r="B230" s="96"/>
      <c r="C230" s="96"/>
      <c r="D230" s="76"/>
      <c r="E230" s="114"/>
      <c r="F230" s="74" t="s">
        <v>221</v>
      </c>
      <c r="G230" s="75"/>
    </row>
    <row r="231" spans="1:7" ht="63">
      <c r="A231" s="90"/>
      <c r="B231" s="96"/>
      <c r="C231" s="96"/>
      <c r="D231" s="76"/>
      <c r="E231" s="114"/>
      <c r="F231" s="74" t="s">
        <v>222</v>
      </c>
      <c r="G231" s="75"/>
    </row>
    <row r="232" spans="1:7" ht="65.25" customHeight="1">
      <c r="A232" s="90"/>
      <c r="B232" s="96"/>
      <c r="C232" s="96"/>
      <c r="D232" s="76"/>
      <c r="E232" s="114"/>
      <c r="F232" s="90" t="s">
        <v>223</v>
      </c>
      <c r="G232" s="75"/>
    </row>
    <row r="233" spans="1:7" ht="15.75">
      <c r="A233" s="122" t="s">
        <v>224</v>
      </c>
      <c r="B233" s="123"/>
      <c r="C233" s="123"/>
      <c r="D233" s="61"/>
      <c r="E233" s="128"/>
      <c r="F233" s="62"/>
      <c r="G233" s="59"/>
    </row>
    <row r="234" spans="1:7" ht="78.75">
      <c r="A234" s="104" t="s">
        <v>225</v>
      </c>
      <c r="B234" s="105" t="s">
        <v>6</v>
      </c>
      <c r="C234" s="105">
        <v>2</v>
      </c>
      <c r="D234" s="155">
        <v>0</v>
      </c>
      <c r="E234" s="107">
        <f>D234/C234</f>
        <v>0</v>
      </c>
      <c r="F234" s="104"/>
      <c r="G234" s="104" t="s">
        <v>226</v>
      </c>
    </row>
    <row r="235" spans="1:7" ht="78.75">
      <c r="A235" s="74" t="s">
        <v>300</v>
      </c>
      <c r="B235" s="96" t="s">
        <v>3</v>
      </c>
      <c r="C235" s="96">
        <v>2</v>
      </c>
      <c r="D235" s="69">
        <v>0</v>
      </c>
      <c r="E235" s="114">
        <f>D235/C235</f>
        <v>0</v>
      </c>
      <c r="F235" s="113"/>
      <c r="G235" s="74" t="s">
        <v>226</v>
      </c>
    </row>
    <row r="236" spans="1:7" ht="63">
      <c r="A236" s="82" t="s">
        <v>227</v>
      </c>
      <c r="B236" s="96" t="s">
        <v>36</v>
      </c>
      <c r="C236" s="96">
        <v>85</v>
      </c>
      <c r="D236" s="69"/>
      <c r="E236" s="114">
        <f>D236/C236</f>
        <v>0</v>
      </c>
      <c r="F236" s="141"/>
      <c r="G236" s="74" t="s">
        <v>226</v>
      </c>
    </row>
    <row r="237" spans="1:7" ht="78.75">
      <c r="A237" s="82" t="s">
        <v>299</v>
      </c>
      <c r="B237" s="96" t="s">
        <v>36</v>
      </c>
      <c r="C237" s="96">
        <v>85</v>
      </c>
      <c r="D237" s="69"/>
      <c r="E237" s="114">
        <f>D237/C237</f>
        <v>0</v>
      </c>
      <c r="F237" s="141"/>
      <c r="G237" s="74" t="s">
        <v>226</v>
      </c>
    </row>
    <row r="238" spans="1:7" ht="15.75">
      <c r="A238" s="142" t="s">
        <v>303</v>
      </c>
      <c r="B238" s="137"/>
      <c r="C238" s="137"/>
      <c r="D238" s="56"/>
      <c r="E238" s="156"/>
      <c r="F238" s="57"/>
      <c r="G238" s="54"/>
    </row>
    <row r="239" spans="1:7" ht="15.75">
      <c r="A239" s="122" t="s">
        <v>304</v>
      </c>
      <c r="B239" s="139"/>
      <c r="C239" s="139"/>
      <c r="D239" s="61"/>
      <c r="E239" s="128"/>
      <c r="F239" s="62" t="s">
        <v>305</v>
      </c>
      <c r="G239" s="59"/>
    </row>
    <row r="240" spans="1:7" ht="15.75">
      <c r="A240" s="142" t="s">
        <v>306</v>
      </c>
      <c r="B240" s="137"/>
      <c r="C240" s="137"/>
      <c r="D240" s="56"/>
      <c r="E240" s="156"/>
      <c r="F240" s="57"/>
      <c r="G240" s="54"/>
    </row>
    <row r="241" spans="1:7" ht="15.75">
      <c r="A241" s="122" t="s">
        <v>307</v>
      </c>
      <c r="B241" s="139"/>
      <c r="C241" s="139"/>
      <c r="D241" s="61"/>
      <c r="E241" s="128"/>
      <c r="F241" s="62"/>
      <c r="G241" s="59"/>
    </row>
    <row r="242" spans="1:7" s="112" customFormat="1" ht="31.5">
      <c r="A242" s="113" t="s">
        <v>308</v>
      </c>
      <c r="B242" s="18" t="s">
        <v>6</v>
      </c>
      <c r="C242" s="18">
        <v>12</v>
      </c>
      <c r="D242" s="110"/>
      <c r="E242" s="163"/>
      <c r="F242" s="145"/>
      <c r="G242" s="75" t="s">
        <v>191</v>
      </c>
    </row>
    <row r="243" spans="1:7" s="112" customFormat="1" ht="31.5">
      <c r="A243" s="113" t="s">
        <v>309</v>
      </c>
      <c r="B243" s="18" t="s">
        <v>6</v>
      </c>
      <c r="C243" s="18">
        <v>19</v>
      </c>
      <c r="D243" s="110"/>
      <c r="E243" s="163"/>
      <c r="F243" s="145"/>
      <c r="G243" s="75" t="s">
        <v>191</v>
      </c>
    </row>
    <row r="244" spans="1:7" s="112" customFormat="1" ht="33" customHeight="1">
      <c r="A244" s="113" t="s">
        <v>310</v>
      </c>
      <c r="B244" s="18" t="s">
        <v>6</v>
      </c>
      <c r="C244" s="18">
        <v>6</v>
      </c>
      <c r="D244" s="110"/>
      <c r="E244" s="163"/>
      <c r="F244" s="145"/>
      <c r="G244" s="75" t="s">
        <v>191</v>
      </c>
    </row>
    <row r="245" spans="1:7" ht="15.75">
      <c r="A245" s="142" t="s">
        <v>228</v>
      </c>
      <c r="B245" s="137"/>
      <c r="C245" s="137"/>
      <c r="D245" s="56"/>
      <c r="E245" s="156"/>
      <c r="F245" s="57"/>
      <c r="G245" s="54"/>
    </row>
    <row r="246" spans="1:7" ht="15.75">
      <c r="A246" s="108" t="s">
        <v>229</v>
      </c>
      <c r="B246" s="139"/>
      <c r="C246" s="139"/>
      <c r="D246" s="61"/>
      <c r="E246" s="128"/>
      <c r="F246" s="62"/>
      <c r="G246" s="59"/>
    </row>
    <row r="247" spans="1:8" ht="47.25">
      <c r="A247" s="113" t="s">
        <v>230</v>
      </c>
      <c r="B247" s="18" t="s">
        <v>8</v>
      </c>
      <c r="C247" s="18">
        <v>120</v>
      </c>
      <c r="D247" s="20">
        <v>23</v>
      </c>
      <c r="E247" s="114">
        <f>D247/C247</f>
        <v>0.19166666666666668</v>
      </c>
      <c r="F247" s="157"/>
      <c r="G247" s="113" t="s">
        <v>231</v>
      </c>
      <c r="H247" s="158"/>
    </row>
    <row r="248" spans="1:7" ht="15.75">
      <c r="A248" s="74" t="s">
        <v>232</v>
      </c>
      <c r="B248" s="96" t="s">
        <v>83</v>
      </c>
      <c r="C248" s="159">
        <v>40000</v>
      </c>
      <c r="D248" s="89"/>
      <c r="E248" s="114">
        <f>D248/C248</f>
        <v>0</v>
      </c>
      <c r="F248" s="147"/>
      <c r="G248" s="75" t="s">
        <v>192</v>
      </c>
    </row>
    <row r="249" spans="1:7" ht="15.75">
      <c r="A249" s="237" t="s">
        <v>233</v>
      </c>
      <c r="B249" s="96" t="s">
        <v>3</v>
      </c>
      <c r="C249" s="96">
        <v>525</v>
      </c>
      <c r="D249" s="76">
        <v>475</v>
      </c>
      <c r="E249" s="114">
        <f>D249/C249</f>
        <v>0.9047619047619048</v>
      </c>
      <c r="F249" s="75"/>
      <c r="G249" s="237" t="s">
        <v>75</v>
      </c>
    </row>
    <row r="250" spans="1:7" ht="15.75">
      <c r="A250" s="237"/>
      <c r="B250" s="96"/>
      <c r="C250" s="96"/>
      <c r="D250" s="146"/>
      <c r="E250" s="114"/>
      <c r="F250" s="75"/>
      <c r="G250" s="237"/>
    </row>
    <row r="251" spans="1:7" ht="63">
      <c r="A251" s="74" t="s">
        <v>234</v>
      </c>
      <c r="B251" s="96" t="s">
        <v>4</v>
      </c>
      <c r="C251" s="96">
        <v>85</v>
      </c>
      <c r="D251" s="76"/>
      <c r="E251" s="114">
        <f>D251/C251</f>
        <v>0</v>
      </c>
      <c r="F251" s="90"/>
      <c r="G251" s="75" t="s">
        <v>192</v>
      </c>
    </row>
    <row r="252" spans="1:7" ht="47.25">
      <c r="A252" s="74" t="s">
        <v>235</v>
      </c>
      <c r="B252" s="96" t="s">
        <v>2</v>
      </c>
      <c r="C252" s="96">
        <v>75</v>
      </c>
      <c r="D252" s="76"/>
      <c r="E252" s="114">
        <f>D252/C252</f>
        <v>0</v>
      </c>
      <c r="F252" s="90"/>
      <c r="G252" s="75" t="s">
        <v>192</v>
      </c>
    </row>
    <row r="253" spans="1:7" ht="31.5">
      <c r="A253" s="78" t="s">
        <v>236</v>
      </c>
      <c r="B253" s="96" t="s">
        <v>4</v>
      </c>
      <c r="C253" s="96">
        <v>100</v>
      </c>
      <c r="D253" s="76">
        <v>100</v>
      </c>
      <c r="E253" s="114">
        <f>D253/C253</f>
        <v>1</v>
      </c>
      <c r="F253" s="147"/>
      <c r="G253" s="74" t="s">
        <v>75</v>
      </c>
    </row>
    <row r="254" spans="1:7" ht="31.5">
      <c r="A254" s="74" t="s">
        <v>237</v>
      </c>
      <c r="B254" s="96" t="s">
        <v>1</v>
      </c>
      <c r="C254" s="96">
        <v>65</v>
      </c>
      <c r="D254" s="160"/>
      <c r="E254" s="117">
        <f>D254/C254</f>
        <v>0</v>
      </c>
      <c r="F254" s="22"/>
      <c r="G254" s="74" t="s">
        <v>238</v>
      </c>
    </row>
    <row r="255" spans="1:7" ht="15.75">
      <c r="A255" s="237" t="s">
        <v>239</v>
      </c>
      <c r="B255" s="96" t="s">
        <v>1</v>
      </c>
      <c r="C255" s="96">
        <v>1.5</v>
      </c>
      <c r="D255" s="231">
        <v>0.89</v>
      </c>
      <c r="E255" s="114">
        <f>D255/C255</f>
        <v>0.5933333333333334</v>
      </c>
      <c r="F255" s="232" t="s">
        <v>454</v>
      </c>
      <c r="G255" s="237" t="s">
        <v>75</v>
      </c>
    </row>
    <row r="256" spans="1:7" ht="15.75">
      <c r="A256" s="237"/>
      <c r="B256" s="96"/>
      <c r="C256" s="96"/>
      <c r="D256" s="161"/>
      <c r="E256" s="114"/>
      <c r="F256" s="169" t="s">
        <v>424</v>
      </c>
      <c r="G256" s="237"/>
    </row>
    <row r="257" spans="1:7" ht="15.75">
      <c r="A257" s="78"/>
      <c r="B257" s="96"/>
      <c r="C257" s="96"/>
      <c r="D257" s="161"/>
      <c r="E257" s="114"/>
      <c r="F257" s="169" t="s">
        <v>425</v>
      </c>
      <c r="G257" s="78"/>
    </row>
    <row r="258" spans="1:7" ht="15.75">
      <c r="A258" s="78"/>
      <c r="B258" s="96"/>
      <c r="C258" s="96"/>
      <c r="D258" s="161"/>
      <c r="E258" s="114"/>
      <c r="F258" s="169" t="s">
        <v>426</v>
      </c>
      <c r="G258" s="78"/>
    </row>
    <row r="259" spans="1:7" ht="63">
      <c r="A259" s="78" t="s">
        <v>358</v>
      </c>
      <c r="B259" s="96" t="s">
        <v>8</v>
      </c>
      <c r="C259" s="96" t="s">
        <v>359</v>
      </c>
      <c r="D259" s="161"/>
      <c r="E259" s="114"/>
      <c r="F259" s="169"/>
      <c r="G259" s="78"/>
    </row>
    <row r="260" spans="1:7" ht="15.75">
      <c r="A260" s="78"/>
      <c r="B260" s="96"/>
      <c r="C260" s="96"/>
      <c r="D260" s="161"/>
      <c r="E260" s="114"/>
      <c r="F260" s="169"/>
      <c r="G260" s="78"/>
    </row>
    <row r="261" spans="1:7" ht="15.75">
      <c r="A261" s="122" t="s">
        <v>311</v>
      </c>
      <c r="B261" s="139"/>
      <c r="C261" s="139"/>
      <c r="D261" s="61"/>
      <c r="E261" s="128"/>
      <c r="F261" s="62"/>
      <c r="G261" s="59"/>
    </row>
    <row r="262" spans="1:256" ht="81.75" customHeight="1">
      <c r="A262" s="149" t="s">
        <v>376</v>
      </c>
      <c r="B262" s="96" t="s">
        <v>155</v>
      </c>
      <c r="C262" s="176">
        <v>4</v>
      </c>
      <c r="D262" s="161"/>
      <c r="E262" s="114"/>
      <c r="F262" s="157" t="s">
        <v>468</v>
      </c>
      <c r="G262" s="78" t="s">
        <v>409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</row>
    <row r="263" spans="1:7" ht="96" customHeight="1">
      <c r="A263" s="148" t="s">
        <v>377</v>
      </c>
      <c r="B263" s="96" t="s">
        <v>9</v>
      </c>
      <c r="C263" s="96">
        <v>10</v>
      </c>
      <c r="D263" s="161"/>
      <c r="E263" s="114"/>
      <c r="F263" s="75"/>
      <c r="G263" s="212" t="s">
        <v>10</v>
      </c>
    </row>
    <row r="264" spans="1:7" ht="131.25">
      <c r="A264" s="150" t="s">
        <v>379</v>
      </c>
      <c r="B264" s="96" t="s">
        <v>4</v>
      </c>
      <c r="C264" s="96" t="s">
        <v>312</v>
      </c>
      <c r="D264" s="161"/>
      <c r="E264" s="114"/>
      <c r="F264" s="74" t="s">
        <v>469</v>
      </c>
      <c r="G264" s="78" t="s">
        <v>378</v>
      </c>
    </row>
    <row r="265" spans="1:7" ht="150">
      <c r="A265" s="150" t="s">
        <v>381</v>
      </c>
      <c r="B265" s="96" t="s">
        <v>4</v>
      </c>
      <c r="C265" s="96" t="s">
        <v>313</v>
      </c>
      <c r="D265" s="161"/>
      <c r="E265" s="114"/>
      <c r="F265" s="233" t="s">
        <v>470</v>
      </c>
      <c r="G265" s="78" t="s">
        <v>380</v>
      </c>
    </row>
    <row r="266" spans="1:7" ht="128.25" customHeight="1">
      <c r="A266" s="148" t="s">
        <v>383</v>
      </c>
      <c r="B266" s="96" t="s">
        <v>314</v>
      </c>
      <c r="C266" s="177" t="s">
        <v>315</v>
      </c>
      <c r="D266" s="161"/>
      <c r="E266" s="114"/>
      <c r="F266" s="75"/>
      <c r="G266" s="212" t="s">
        <v>382</v>
      </c>
    </row>
    <row r="267" spans="1:7" ht="63">
      <c r="A267" s="148" t="s">
        <v>385</v>
      </c>
      <c r="B267" s="96" t="s">
        <v>4</v>
      </c>
      <c r="C267" s="96">
        <v>85</v>
      </c>
      <c r="D267" s="161"/>
      <c r="E267" s="114"/>
      <c r="F267" s="242" t="s">
        <v>471</v>
      </c>
      <c r="G267" s="237" t="s">
        <v>384</v>
      </c>
    </row>
    <row r="268" spans="1:7" ht="82.5" customHeight="1">
      <c r="A268" s="148" t="s">
        <v>386</v>
      </c>
      <c r="B268" s="96" t="s">
        <v>4</v>
      </c>
      <c r="C268" s="96">
        <v>85</v>
      </c>
      <c r="D268" s="161"/>
      <c r="E268" s="114"/>
      <c r="F268" s="243"/>
      <c r="G268" s="237"/>
    </row>
    <row r="269" spans="1:7" ht="94.5">
      <c r="A269" s="149" t="s">
        <v>388</v>
      </c>
      <c r="B269" s="96" t="s">
        <v>11</v>
      </c>
      <c r="C269" s="96" t="s">
        <v>316</v>
      </c>
      <c r="D269" s="161"/>
      <c r="E269" s="114"/>
      <c r="F269" s="169" t="s">
        <v>468</v>
      </c>
      <c r="G269" s="78" t="s">
        <v>387</v>
      </c>
    </row>
    <row r="270" spans="1:7" ht="78.75">
      <c r="A270" s="148" t="s">
        <v>390</v>
      </c>
      <c r="B270" s="96" t="s">
        <v>240</v>
      </c>
      <c r="C270" s="96">
        <v>90</v>
      </c>
      <c r="D270" s="161"/>
      <c r="E270" s="114"/>
      <c r="F270" s="75"/>
      <c r="G270" s="115" t="s">
        <v>389</v>
      </c>
    </row>
    <row r="271" spans="1:7" ht="94.5">
      <c r="A271" s="148" t="s">
        <v>391</v>
      </c>
      <c r="B271" s="96" t="s">
        <v>240</v>
      </c>
      <c r="C271" s="96">
        <v>90</v>
      </c>
      <c r="D271" s="161"/>
      <c r="E271" s="114"/>
      <c r="F271" s="169" t="s">
        <v>468</v>
      </c>
      <c r="G271" s="78" t="s">
        <v>456</v>
      </c>
    </row>
    <row r="272" spans="1:7" ht="111.75" customHeight="1">
      <c r="A272" s="148" t="s">
        <v>392</v>
      </c>
      <c r="B272" s="96" t="s">
        <v>240</v>
      </c>
      <c r="C272" s="96">
        <v>70</v>
      </c>
      <c r="D272" s="161"/>
      <c r="E272" s="114"/>
      <c r="F272" s="75"/>
      <c r="G272" s="212" t="s">
        <v>343</v>
      </c>
    </row>
    <row r="273" spans="1:7" ht="94.5">
      <c r="A273" s="149" t="s">
        <v>393</v>
      </c>
      <c r="B273" s="96" t="s">
        <v>317</v>
      </c>
      <c r="C273" s="96">
        <v>2</v>
      </c>
      <c r="D273" s="161"/>
      <c r="E273" s="114"/>
      <c r="F273" s="75"/>
      <c r="G273" s="212" t="s">
        <v>17</v>
      </c>
    </row>
    <row r="274" spans="1:7" ht="94.5">
      <c r="A274" s="148" t="s">
        <v>394</v>
      </c>
      <c r="B274" s="96" t="s">
        <v>240</v>
      </c>
      <c r="C274" s="96">
        <v>80</v>
      </c>
      <c r="D274" s="161"/>
      <c r="E274" s="114"/>
      <c r="F274" s="75"/>
      <c r="G274" s="212" t="s">
        <v>37</v>
      </c>
    </row>
    <row r="275" spans="1:7" ht="78.75">
      <c r="A275" s="148" t="s">
        <v>395</v>
      </c>
      <c r="B275" s="96" t="s">
        <v>240</v>
      </c>
      <c r="C275" s="96">
        <v>70</v>
      </c>
      <c r="D275" s="161"/>
      <c r="E275" s="114"/>
      <c r="F275" s="75"/>
      <c r="G275" s="212" t="s">
        <v>37</v>
      </c>
    </row>
    <row r="276" spans="1:7" ht="81" customHeight="1">
      <c r="A276" s="148" t="s">
        <v>396</v>
      </c>
      <c r="B276" s="96" t="s">
        <v>240</v>
      </c>
      <c r="C276" s="96">
        <v>70</v>
      </c>
      <c r="D276" s="161"/>
      <c r="E276" s="114"/>
      <c r="F276" s="75"/>
      <c r="G276" s="212" t="s">
        <v>37</v>
      </c>
    </row>
    <row r="277" spans="1:7" ht="95.25" customHeight="1">
      <c r="A277" s="178" t="s">
        <v>397</v>
      </c>
      <c r="B277" s="96" t="s">
        <v>240</v>
      </c>
      <c r="C277" s="96">
        <v>70</v>
      </c>
      <c r="D277" s="161"/>
      <c r="E277" s="114"/>
      <c r="F277" s="75"/>
      <c r="G277" s="212" t="s">
        <v>37</v>
      </c>
    </row>
    <row r="278" spans="1:7" ht="67.5" customHeight="1">
      <c r="A278" s="180" t="s">
        <v>398</v>
      </c>
      <c r="B278" s="96" t="s">
        <v>83</v>
      </c>
      <c r="C278" s="96">
        <v>40</v>
      </c>
      <c r="D278" s="161"/>
      <c r="E278" s="114"/>
      <c r="F278" s="78" t="s">
        <v>455</v>
      </c>
      <c r="G278" s="74" t="s">
        <v>79</v>
      </c>
    </row>
    <row r="279" spans="1:7" ht="111" customHeight="1">
      <c r="A279" s="180" t="s">
        <v>399</v>
      </c>
      <c r="B279" s="96" t="s">
        <v>4</v>
      </c>
      <c r="C279" s="96" t="s">
        <v>331</v>
      </c>
      <c r="D279" s="161"/>
      <c r="E279" s="114"/>
      <c r="F279" s="75"/>
      <c r="G279" s="74" t="s">
        <v>79</v>
      </c>
    </row>
    <row r="280" spans="1:7" ht="15.75">
      <c r="A280" s="142" t="s">
        <v>318</v>
      </c>
      <c r="B280" s="162"/>
      <c r="C280" s="162"/>
      <c r="D280" s="56"/>
      <c r="E280" s="54"/>
      <c r="F280" s="57"/>
      <c r="G280" s="54"/>
    </row>
    <row r="281" spans="1:7" ht="15.75">
      <c r="A281" s="122" t="s">
        <v>319</v>
      </c>
      <c r="B281" s="139"/>
      <c r="C281" s="139"/>
      <c r="D281" s="61"/>
      <c r="E281" s="128"/>
      <c r="F281" s="62"/>
      <c r="G281" s="59"/>
    </row>
    <row r="282" spans="1:7" s="112" customFormat="1" ht="63">
      <c r="A282" s="113" t="s">
        <v>400</v>
      </c>
      <c r="B282" s="18" t="s">
        <v>83</v>
      </c>
      <c r="C282" s="36">
        <v>1050</v>
      </c>
      <c r="D282" s="110"/>
      <c r="E282" s="163"/>
      <c r="F282" s="145"/>
      <c r="G282" s="111" t="s">
        <v>408</v>
      </c>
    </row>
    <row r="283" spans="1:7" s="112" customFormat="1" ht="31.5">
      <c r="A283" s="113" t="s">
        <v>401</v>
      </c>
      <c r="B283" s="18" t="s">
        <v>0</v>
      </c>
      <c r="C283" s="213">
        <v>3</v>
      </c>
      <c r="D283" s="110"/>
      <c r="E283" s="163"/>
      <c r="F283" s="145"/>
      <c r="G283" s="111" t="s">
        <v>17</v>
      </c>
    </row>
    <row r="284" spans="1:7" ht="15.75">
      <c r="A284" s="142" t="s">
        <v>320</v>
      </c>
      <c r="B284" s="162"/>
      <c r="C284" s="162"/>
      <c r="D284" s="56"/>
      <c r="E284" s="54"/>
      <c r="F284" s="57"/>
      <c r="G284" s="54"/>
    </row>
    <row r="285" spans="1:7" ht="15.75">
      <c r="A285" s="122" t="s">
        <v>321</v>
      </c>
      <c r="B285" s="139"/>
      <c r="C285" s="139"/>
      <c r="D285" s="61"/>
      <c r="E285" s="128"/>
      <c r="F285" s="62"/>
      <c r="G285" s="59"/>
    </row>
    <row r="286" spans="1:7" s="112" customFormat="1" ht="63">
      <c r="A286" s="113" t="s">
        <v>402</v>
      </c>
      <c r="B286" s="18" t="s">
        <v>83</v>
      </c>
      <c r="C286" s="18">
        <v>120</v>
      </c>
      <c r="D286" s="110"/>
      <c r="E286" s="163"/>
      <c r="F286" s="235" t="s">
        <v>473</v>
      </c>
      <c r="G286" s="111" t="s">
        <v>409</v>
      </c>
    </row>
    <row r="287" spans="1:7" s="112" customFormat="1" ht="51" customHeight="1">
      <c r="A287" s="113"/>
      <c r="B287" s="18"/>
      <c r="C287" s="18"/>
      <c r="D287" s="110"/>
      <c r="E287" s="163"/>
      <c r="F287" s="236" t="s">
        <v>474</v>
      </c>
      <c r="G287" s="111"/>
    </row>
    <row r="288" spans="1:7" ht="15.75">
      <c r="A288" s="142" t="s">
        <v>322</v>
      </c>
      <c r="B288" s="162"/>
      <c r="C288" s="162"/>
      <c r="D288" s="56"/>
      <c r="E288" s="54"/>
      <c r="F288" s="57"/>
      <c r="G288" s="54"/>
    </row>
    <row r="289" spans="1:7" ht="15.75">
      <c r="A289" s="122" t="s">
        <v>323</v>
      </c>
      <c r="B289" s="139"/>
      <c r="C289" s="139"/>
      <c r="D289" s="61"/>
      <c r="E289" s="128"/>
      <c r="F289" s="62"/>
      <c r="G289" s="59"/>
    </row>
    <row r="290" spans="1:7" s="112" customFormat="1" ht="78.75">
      <c r="A290" s="113" t="s">
        <v>403</v>
      </c>
      <c r="B290" s="18" t="s">
        <v>83</v>
      </c>
      <c r="C290" s="18">
        <v>300</v>
      </c>
      <c r="D290" s="110"/>
      <c r="E290" s="163"/>
      <c r="F290" s="145"/>
      <c r="G290" s="111" t="s">
        <v>410</v>
      </c>
    </row>
    <row r="291" spans="1:7" ht="15.75">
      <c r="A291" s="142" t="s">
        <v>324</v>
      </c>
      <c r="B291" s="162"/>
      <c r="C291" s="162"/>
      <c r="D291" s="56"/>
      <c r="E291" s="54"/>
      <c r="F291" s="57"/>
      <c r="G291" s="54"/>
    </row>
    <row r="292" spans="1:7" ht="15.75">
      <c r="A292" s="122" t="s">
        <v>325</v>
      </c>
      <c r="B292" s="139"/>
      <c r="C292" s="139"/>
      <c r="D292" s="61"/>
      <c r="E292" s="128"/>
      <c r="F292" s="62"/>
      <c r="G292" s="59"/>
    </row>
    <row r="293" spans="1:7" s="216" customFormat="1" ht="50.25" customHeight="1">
      <c r="A293" s="113" t="s">
        <v>404</v>
      </c>
      <c r="B293" s="18" t="s">
        <v>83</v>
      </c>
      <c r="C293" s="18">
        <v>200</v>
      </c>
      <c r="D293" s="214"/>
      <c r="E293" s="215"/>
      <c r="F293" s="181"/>
      <c r="G293" s="113" t="s">
        <v>410</v>
      </c>
    </row>
    <row r="294" spans="1:7" s="216" customFormat="1" ht="31.5" customHeight="1">
      <c r="A294" s="113" t="s">
        <v>405</v>
      </c>
      <c r="B294" s="18" t="s">
        <v>83</v>
      </c>
      <c r="C294" s="18">
        <v>300</v>
      </c>
      <c r="D294" s="214"/>
      <c r="E294" s="215"/>
      <c r="F294" s="181"/>
      <c r="G294" s="113" t="s">
        <v>410</v>
      </c>
    </row>
    <row r="295" spans="1:7" s="216" customFormat="1" ht="32.25" customHeight="1">
      <c r="A295" s="113" t="s">
        <v>406</v>
      </c>
      <c r="B295" s="18" t="s">
        <v>9</v>
      </c>
      <c r="C295" s="18">
        <v>1</v>
      </c>
      <c r="D295" s="214"/>
      <c r="E295" s="215"/>
      <c r="F295" s="181"/>
      <c r="G295" s="113" t="s">
        <v>410</v>
      </c>
    </row>
    <row r="296" spans="1:7" ht="15.75">
      <c r="A296" s="142" t="s">
        <v>326</v>
      </c>
      <c r="B296" s="162"/>
      <c r="C296" s="162"/>
      <c r="D296" s="56"/>
      <c r="E296" s="54"/>
      <c r="F296" s="57"/>
      <c r="G296" s="54"/>
    </row>
    <row r="297" spans="1:7" ht="16.5" thickBot="1">
      <c r="A297" s="122" t="s">
        <v>327</v>
      </c>
      <c r="B297" s="139"/>
      <c r="C297" s="139"/>
      <c r="D297" s="61"/>
      <c r="E297" s="128"/>
      <c r="F297" s="62"/>
      <c r="G297" s="59"/>
    </row>
    <row r="298" spans="1:7" s="216" customFormat="1" ht="189">
      <c r="A298" s="113" t="s">
        <v>407</v>
      </c>
      <c r="B298" s="18" t="s">
        <v>83</v>
      </c>
      <c r="C298" s="36">
        <v>1050</v>
      </c>
      <c r="D298" s="214"/>
      <c r="E298" s="215"/>
      <c r="F298" s="234" t="s">
        <v>472</v>
      </c>
      <c r="G298" s="113" t="s">
        <v>411</v>
      </c>
    </row>
    <row r="299" spans="1:7" ht="15.75">
      <c r="A299" s="142" t="s">
        <v>328</v>
      </c>
      <c r="B299" s="162"/>
      <c r="C299" s="162"/>
      <c r="D299" s="56"/>
      <c r="E299" s="54"/>
      <c r="F299" s="57"/>
      <c r="G299" s="54"/>
    </row>
    <row r="300" spans="1:7" ht="15.75">
      <c r="A300" s="122" t="s">
        <v>329</v>
      </c>
      <c r="B300" s="139"/>
      <c r="C300" s="139"/>
      <c r="D300" s="61"/>
      <c r="E300" s="128"/>
      <c r="F300" s="62"/>
      <c r="G300" s="59"/>
    </row>
    <row r="301" spans="1:7" s="112" customFormat="1" ht="47.25">
      <c r="A301" s="113" t="s">
        <v>360</v>
      </c>
      <c r="B301" s="18" t="s">
        <v>4</v>
      </c>
      <c r="C301" s="18">
        <v>85</v>
      </c>
      <c r="D301" s="110"/>
      <c r="E301" s="163"/>
      <c r="F301" s="145"/>
      <c r="G301" s="113" t="s">
        <v>361</v>
      </c>
    </row>
    <row r="302" spans="1:7" ht="15.75">
      <c r="A302" s="142" t="s">
        <v>330</v>
      </c>
      <c r="B302" s="162"/>
      <c r="C302" s="162"/>
      <c r="D302" s="56"/>
      <c r="E302" s="54"/>
      <c r="F302" s="57"/>
      <c r="G302" s="54"/>
    </row>
    <row r="303" spans="1:7" ht="15.75">
      <c r="A303" s="122" t="s">
        <v>194</v>
      </c>
      <c r="B303" s="123"/>
      <c r="C303" s="123"/>
      <c r="D303" s="61"/>
      <c r="E303" s="59"/>
      <c r="F303" s="62" t="s">
        <v>305</v>
      </c>
      <c r="G303" s="59"/>
    </row>
    <row r="304" spans="1:7" ht="15.75">
      <c r="A304" s="142" t="s">
        <v>241</v>
      </c>
      <c r="B304" s="162"/>
      <c r="C304" s="162"/>
      <c r="D304" s="56"/>
      <c r="E304" s="54"/>
      <c r="F304" s="57"/>
      <c r="G304" s="54"/>
    </row>
    <row r="305" spans="1:7" ht="15.75">
      <c r="A305" s="108" t="s">
        <v>242</v>
      </c>
      <c r="B305" s="123"/>
      <c r="C305" s="123"/>
      <c r="D305" s="61"/>
      <c r="E305" s="59"/>
      <c r="F305" s="62"/>
      <c r="G305" s="59"/>
    </row>
    <row r="306" spans="1:7" ht="31.5">
      <c r="A306" s="74" t="s">
        <v>243</v>
      </c>
      <c r="B306" s="96" t="s">
        <v>83</v>
      </c>
      <c r="C306" s="134">
        <v>5531</v>
      </c>
      <c r="D306" s="77"/>
      <c r="E306" s="114">
        <f>D306/C306</f>
        <v>0</v>
      </c>
      <c r="F306" s="75"/>
      <c r="G306" s="75" t="s">
        <v>244</v>
      </c>
    </row>
    <row r="307" spans="1:7" ht="31.5">
      <c r="A307" s="74" t="s">
        <v>245</v>
      </c>
      <c r="B307" s="96" t="s">
        <v>4</v>
      </c>
      <c r="C307" s="96">
        <v>85</v>
      </c>
      <c r="D307" s="146"/>
      <c r="E307" s="114"/>
      <c r="F307" s="115"/>
      <c r="G307" s="75" t="s">
        <v>244</v>
      </c>
    </row>
    <row r="308" spans="1:7" ht="31.5">
      <c r="A308" s="74" t="s">
        <v>246</v>
      </c>
      <c r="B308" s="96" t="s">
        <v>172</v>
      </c>
      <c r="C308" s="96">
        <v>1.5</v>
      </c>
      <c r="D308" s="76"/>
      <c r="E308" s="114">
        <f>D308/C308</f>
        <v>0</v>
      </c>
      <c r="F308" s="165"/>
      <c r="G308" s="75" t="s">
        <v>244</v>
      </c>
    </row>
    <row r="309" spans="1:7" ht="15.75">
      <c r="A309" s="122" t="s">
        <v>247</v>
      </c>
      <c r="B309" s="123"/>
      <c r="C309" s="123"/>
      <c r="D309" s="61"/>
      <c r="E309" s="59"/>
      <c r="F309" s="62"/>
      <c r="G309" s="59"/>
    </row>
    <row r="310" spans="1:7" ht="31.5">
      <c r="A310" s="74" t="s">
        <v>248</v>
      </c>
      <c r="B310" s="96" t="s">
        <v>83</v>
      </c>
      <c r="C310" s="134">
        <v>103000</v>
      </c>
      <c r="D310" s="65"/>
      <c r="E310" s="114">
        <f>D310/C310</f>
        <v>0</v>
      </c>
      <c r="F310" s="145"/>
      <c r="G310" s="75" t="s">
        <v>249</v>
      </c>
    </row>
    <row r="311" spans="1:7" ht="31.5">
      <c r="A311" s="74" t="s">
        <v>250</v>
      </c>
      <c r="B311" s="96" t="s">
        <v>4</v>
      </c>
      <c r="C311" s="96">
        <v>85</v>
      </c>
      <c r="D311" s="76"/>
      <c r="E311" s="114">
        <f>D311/C311</f>
        <v>0</v>
      </c>
      <c r="F311" s="115"/>
      <c r="G311" s="75" t="s">
        <v>249</v>
      </c>
    </row>
    <row r="312" spans="1:7" ht="31.5">
      <c r="A312" s="74" t="s">
        <v>251</v>
      </c>
      <c r="B312" s="96" t="s">
        <v>159</v>
      </c>
      <c r="C312" s="69">
        <v>4000000</v>
      </c>
      <c r="D312" s="77"/>
      <c r="E312" s="114">
        <f>D312/C312</f>
        <v>0</v>
      </c>
      <c r="F312" s="147"/>
      <c r="G312" s="75" t="s">
        <v>249</v>
      </c>
    </row>
    <row r="313" spans="1:7" ht="15.75">
      <c r="A313" s="108" t="s">
        <v>252</v>
      </c>
      <c r="B313" s="123"/>
      <c r="C313" s="123"/>
      <c r="D313" s="61"/>
      <c r="E313" s="59"/>
      <c r="F313" s="62"/>
      <c r="G313" s="59"/>
    </row>
    <row r="314" spans="1:256" ht="31.5">
      <c r="A314" s="113" t="s">
        <v>253</v>
      </c>
      <c r="B314" s="26"/>
      <c r="C314" s="26"/>
      <c r="D314" s="110"/>
      <c r="E314" s="111"/>
      <c r="F314" s="145"/>
      <c r="G314" s="111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  <c r="EF314" s="112"/>
      <c r="EG314" s="112"/>
      <c r="EH314" s="112"/>
      <c r="EI314" s="112"/>
      <c r="EJ314" s="112"/>
      <c r="EK314" s="112"/>
      <c r="EL314" s="112"/>
      <c r="EM314" s="112"/>
      <c r="EN314" s="112"/>
      <c r="EO314" s="112"/>
      <c r="EP314" s="112"/>
      <c r="EQ314" s="112"/>
      <c r="ER314" s="112"/>
      <c r="ES314" s="112"/>
      <c r="ET314" s="112"/>
      <c r="EU314" s="112"/>
      <c r="EV314" s="112"/>
      <c r="EW314" s="112"/>
      <c r="EX314" s="112"/>
      <c r="EY314" s="112"/>
      <c r="EZ314" s="112"/>
      <c r="FA314" s="112"/>
      <c r="FB314" s="112"/>
      <c r="FC314" s="112"/>
      <c r="FD314" s="112"/>
      <c r="FE314" s="112"/>
      <c r="FF314" s="112"/>
      <c r="FG314" s="112"/>
      <c r="FH314" s="112"/>
      <c r="FI314" s="112"/>
      <c r="FJ314" s="112"/>
      <c r="FK314" s="112"/>
      <c r="FL314" s="112"/>
      <c r="FM314" s="112"/>
      <c r="FN314" s="112"/>
      <c r="FO314" s="112"/>
      <c r="FP314" s="112"/>
      <c r="FQ314" s="112"/>
      <c r="FR314" s="112"/>
      <c r="FS314" s="112"/>
      <c r="FT314" s="112"/>
      <c r="FU314" s="112"/>
      <c r="FV314" s="112"/>
      <c r="FW314" s="112"/>
      <c r="FX314" s="112"/>
      <c r="FY314" s="112"/>
      <c r="FZ314" s="112"/>
      <c r="GA314" s="112"/>
      <c r="GB314" s="112"/>
      <c r="GC314" s="112"/>
      <c r="GD314" s="112"/>
      <c r="GE314" s="112"/>
      <c r="GF314" s="112"/>
      <c r="GG314" s="112"/>
      <c r="GH314" s="112"/>
      <c r="GI314" s="112"/>
      <c r="GJ314" s="112"/>
      <c r="GK314" s="112"/>
      <c r="GL314" s="112"/>
      <c r="GM314" s="112"/>
      <c r="GN314" s="112"/>
      <c r="GO314" s="112"/>
      <c r="GP314" s="112"/>
      <c r="GQ314" s="112"/>
      <c r="GR314" s="112"/>
      <c r="GS314" s="112"/>
      <c r="GT314" s="112"/>
      <c r="GU314" s="112"/>
      <c r="GV314" s="112"/>
      <c r="GW314" s="112"/>
      <c r="GX314" s="112"/>
      <c r="GY314" s="112"/>
      <c r="GZ314" s="112"/>
      <c r="HA314" s="112"/>
      <c r="HB314" s="112"/>
      <c r="HC314" s="112"/>
      <c r="HD314" s="112"/>
      <c r="HE314" s="112"/>
      <c r="HF314" s="112"/>
      <c r="HG314" s="112"/>
      <c r="HH314" s="112"/>
      <c r="HI314" s="112"/>
      <c r="HJ314" s="112"/>
      <c r="HK314" s="112"/>
      <c r="HL314" s="112"/>
      <c r="HM314" s="112"/>
      <c r="HN314" s="112"/>
      <c r="HO314" s="112"/>
      <c r="HP314" s="112"/>
      <c r="HQ314" s="112"/>
      <c r="HR314" s="112"/>
      <c r="HS314" s="112"/>
      <c r="HT314" s="112"/>
      <c r="HU314" s="112"/>
      <c r="HV314" s="112"/>
      <c r="HW314" s="112"/>
      <c r="HX314" s="112"/>
      <c r="HY314" s="112"/>
      <c r="HZ314" s="112"/>
      <c r="IA314" s="112"/>
      <c r="IB314" s="112"/>
      <c r="IC314" s="112"/>
      <c r="ID314" s="112"/>
      <c r="IE314" s="112"/>
      <c r="IF314" s="112"/>
      <c r="IG314" s="112"/>
      <c r="IH314" s="112"/>
      <c r="II314" s="112"/>
      <c r="IJ314" s="112"/>
      <c r="IK314" s="112"/>
      <c r="IL314" s="112"/>
      <c r="IM314" s="112"/>
      <c r="IN314" s="112"/>
      <c r="IO314" s="112"/>
      <c r="IP314" s="112"/>
      <c r="IQ314" s="112"/>
      <c r="IR314" s="112"/>
      <c r="IS314" s="112"/>
      <c r="IT314" s="112"/>
      <c r="IU314" s="112"/>
      <c r="IV314" s="112"/>
    </row>
    <row r="315" spans="1:7" ht="15.75">
      <c r="A315" s="74" t="s">
        <v>254</v>
      </c>
      <c r="B315" s="96" t="s">
        <v>255</v>
      </c>
      <c r="C315" s="166">
        <v>800</v>
      </c>
      <c r="D315" s="69"/>
      <c r="E315" s="114">
        <f aca="true" t="shared" si="7" ref="E315:E320">D315/C315</f>
        <v>0</v>
      </c>
      <c r="F315" s="167"/>
      <c r="G315" s="75" t="s">
        <v>256</v>
      </c>
    </row>
    <row r="316" spans="1:7" ht="15.75">
      <c r="A316" s="74" t="s">
        <v>257</v>
      </c>
      <c r="B316" s="96" t="s">
        <v>255</v>
      </c>
      <c r="C316" s="166">
        <v>15</v>
      </c>
      <c r="D316" s="36"/>
      <c r="E316" s="114">
        <f t="shared" si="7"/>
        <v>0</v>
      </c>
      <c r="F316" s="167"/>
      <c r="G316" s="75"/>
    </row>
    <row r="317" spans="1:7" ht="15.75">
      <c r="A317" s="74" t="s">
        <v>259</v>
      </c>
      <c r="B317" s="96" t="s">
        <v>258</v>
      </c>
      <c r="C317" s="170">
        <v>20</v>
      </c>
      <c r="D317" s="36"/>
      <c r="E317" s="114">
        <f t="shared" si="7"/>
        <v>0</v>
      </c>
      <c r="F317" s="164"/>
      <c r="G317" s="75"/>
    </row>
    <row r="318" spans="1:7" ht="15.75">
      <c r="A318" s="74" t="s">
        <v>260</v>
      </c>
      <c r="B318" s="96" t="s">
        <v>258</v>
      </c>
      <c r="C318" s="166">
        <v>500</v>
      </c>
      <c r="D318" s="69"/>
      <c r="E318" s="114">
        <f t="shared" si="7"/>
        <v>0</v>
      </c>
      <c r="F318" s="164"/>
      <c r="G318" s="75"/>
    </row>
    <row r="319" spans="1:7" ht="31.5">
      <c r="A319" s="74" t="s">
        <v>261</v>
      </c>
      <c r="B319" s="96" t="s">
        <v>4</v>
      </c>
      <c r="C319" s="166">
        <v>85</v>
      </c>
      <c r="D319" s="76"/>
      <c r="E319" s="114">
        <f t="shared" si="7"/>
        <v>0</v>
      </c>
      <c r="F319" s="115"/>
      <c r="G319" s="75" t="s">
        <v>256</v>
      </c>
    </row>
    <row r="320" spans="1:7" ht="31.5">
      <c r="A320" s="74" t="s">
        <v>262</v>
      </c>
      <c r="B320" s="96" t="s">
        <v>172</v>
      </c>
      <c r="C320" s="166">
        <v>7.535</v>
      </c>
      <c r="D320" s="76"/>
      <c r="E320" s="114">
        <f t="shared" si="7"/>
        <v>0</v>
      </c>
      <c r="F320" s="171"/>
      <c r="G320" s="75" t="s">
        <v>256</v>
      </c>
    </row>
    <row r="321" spans="1:7" ht="15.75">
      <c r="A321" s="122" t="s">
        <v>263</v>
      </c>
      <c r="B321" s="123"/>
      <c r="C321" s="123"/>
      <c r="D321" s="61"/>
      <c r="E321" s="59"/>
      <c r="F321" s="62"/>
      <c r="G321" s="59"/>
    </row>
    <row r="322" spans="1:7" ht="31.5">
      <c r="A322" s="74" t="s">
        <v>264</v>
      </c>
      <c r="B322" s="96" t="s">
        <v>4</v>
      </c>
      <c r="C322" s="96">
        <v>85</v>
      </c>
      <c r="D322" s="76"/>
      <c r="E322" s="114">
        <f>D322/C322</f>
        <v>0</v>
      </c>
      <c r="F322" s="115"/>
      <c r="G322" s="75" t="s">
        <v>265</v>
      </c>
    </row>
    <row r="323" spans="1:7" ht="31.5">
      <c r="A323" s="74" t="s">
        <v>266</v>
      </c>
      <c r="B323" s="96" t="s">
        <v>172</v>
      </c>
      <c r="C323" s="96">
        <v>1</v>
      </c>
      <c r="D323" s="76">
        <v>0.44</v>
      </c>
      <c r="E323" s="114">
        <f>D323/C323</f>
        <v>0.44</v>
      </c>
      <c r="F323" s="75"/>
      <c r="G323" s="75" t="s">
        <v>265</v>
      </c>
    </row>
    <row r="324" spans="1:7" ht="15.75">
      <c r="A324" s="122" t="s">
        <v>267</v>
      </c>
      <c r="B324" s="123"/>
      <c r="C324" s="123"/>
      <c r="D324" s="61"/>
      <c r="E324" s="59"/>
      <c r="F324" s="62"/>
      <c r="G324" s="59"/>
    </row>
    <row r="325" spans="1:7" ht="31.5">
      <c r="A325" s="74" t="s">
        <v>268</v>
      </c>
      <c r="B325" s="96" t="s">
        <v>4</v>
      </c>
      <c r="C325" s="96">
        <v>85</v>
      </c>
      <c r="D325" s="76"/>
      <c r="E325" s="114">
        <f>D325/C325</f>
        <v>0</v>
      </c>
      <c r="F325" s="115"/>
      <c r="G325" s="75" t="s">
        <v>269</v>
      </c>
    </row>
    <row r="326" spans="1:7" ht="31.5">
      <c r="A326" s="104" t="s">
        <v>270</v>
      </c>
      <c r="B326" s="105" t="s">
        <v>159</v>
      </c>
      <c r="C326" s="106">
        <v>700000</v>
      </c>
      <c r="D326" s="129"/>
      <c r="E326" s="107">
        <f>D326/C326</f>
        <v>0</v>
      </c>
      <c r="F326" s="83"/>
      <c r="G326" s="83" t="s">
        <v>269</v>
      </c>
    </row>
    <row r="327" spans="1:7" ht="15.75">
      <c r="A327" s="122" t="s">
        <v>346</v>
      </c>
      <c r="B327" s="123"/>
      <c r="C327" s="123"/>
      <c r="D327" s="61"/>
      <c r="E327" s="59"/>
      <c r="F327" s="62"/>
      <c r="G327" s="59"/>
    </row>
    <row r="328" spans="1:7" ht="31.5">
      <c r="A328" s="74" t="s">
        <v>432</v>
      </c>
      <c r="B328" s="96" t="s">
        <v>150</v>
      </c>
      <c r="C328" s="168" t="s">
        <v>433</v>
      </c>
      <c r="D328" s="76"/>
      <c r="E328" s="114"/>
      <c r="F328" s="74"/>
      <c r="G328" s="74" t="s">
        <v>481</v>
      </c>
    </row>
    <row r="329" spans="1:7" s="133" customFormat="1" ht="31.5" hidden="1">
      <c r="A329" s="90" t="s">
        <v>196</v>
      </c>
      <c r="B329" s="168" t="s">
        <v>4</v>
      </c>
      <c r="C329" s="168" t="s">
        <v>152</v>
      </c>
      <c r="D329" s="116"/>
      <c r="E329" s="117"/>
      <c r="F329" s="90"/>
      <c r="G329" s="169"/>
    </row>
    <row r="330" spans="1:7" s="133" customFormat="1" ht="31.5" hidden="1">
      <c r="A330" s="90" t="s">
        <v>271</v>
      </c>
      <c r="B330" s="168" t="s">
        <v>4</v>
      </c>
      <c r="C330" s="168">
        <v>80</v>
      </c>
      <c r="D330" s="116"/>
      <c r="E330" s="117"/>
      <c r="F330" s="169"/>
      <c r="G330" s="169"/>
    </row>
    <row r="331" spans="1:7" s="133" customFormat="1" ht="15.75" hidden="1">
      <c r="A331" s="90" t="s">
        <v>431</v>
      </c>
      <c r="B331" s="168" t="s">
        <v>159</v>
      </c>
      <c r="C331" s="89"/>
      <c r="D331" s="182"/>
      <c r="E331" s="117"/>
      <c r="F331" s="90"/>
      <c r="G331" s="169"/>
    </row>
    <row r="332" spans="1:7" ht="15.75">
      <c r="A332" s="142" t="s">
        <v>332</v>
      </c>
      <c r="B332" s="137"/>
      <c r="C332" s="137"/>
      <c r="D332" s="56"/>
      <c r="E332" s="156"/>
      <c r="F332" s="57"/>
      <c r="G332" s="54"/>
    </row>
    <row r="333" spans="1:7" ht="15.75">
      <c r="A333" s="122" t="s">
        <v>333</v>
      </c>
      <c r="B333" s="139"/>
      <c r="C333" s="139"/>
      <c r="D333" s="61"/>
      <c r="E333" s="128"/>
      <c r="F333" s="62"/>
      <c r="G333" s="59"/>
    </row>
    <row r="334" spans="1:7" ht="15.75">
      <c r="A334" s="238" t="s">
        <v>272</v>
      </c>
      <c r="B334" s="18" t="s">
        <v>6</v>
      </c>
      <c r="C334" s="18">
        <v>52</v>
      </c>
      <c r="D334" s="20">
        <v>16</v>
      </c>
      <c r="E334" s="163">
        <f>D334/C334</f>
        <v>0.3076923076923077</v>
      </c>
      <c r="F334" s="111" t="s">
        <v>273</v>
      </c>
      <c r="G334" s="111" t="s">
        <v>274</v>
      </c>
    </row>
    <row r="335" spans="1:7" ht="15.75">
      <c r="A335" s="238"/>
      <c r="B335" s="18"/>
      <c r="C335" s="18"/>
      <c r="D335" s="110"/>
      <c r="E335" s="163"/>
      <c r="F335" s="111" t="s">
        <v>275</v>
      </c>
      <c r="G335" s="111"/>
    </row>
    <row r="336" spans="1:7" ht="31.5">
      <c r="A336" s="32"/>
      <c r="B336" s="18"/>
      <c r="C336" s="18"/>
      <c r="D336" s="110"/>
      <c r="E336" s="163"/>
      <c r="F336" s="113" t="s">
        <v>276</v>
      </c>
      <c r="G336" s="111"/>
    </row>
    <row r="337" spans="1:7" ht="15.75">
      <c r="A337" s="32"/>
      <c r="B337" s="18"/>
      <c r="C337" s="18"/>
      <c r="D337" s="110"/>
      <c r="E337" s="163"/>
      <c r="F337" s="111" t="s">
        <v>277</v>
      </c>
      <c r="G337" s="111"/>
    </row>
    <row r="338" spans="1:7" ht="63">
      <c r="A338" s="32"/>
      <c r="B338" s="18"/>
      <c r="C338" s="18"/>
      <c r="D338" s="110"/>
      <c r="E338" s="163"/>
      <c r="F338" s="113" t="s">
        <v>457</v>
      </c>
      <c r="G338" s="111"/>
    </row>
    <row r="339" spans="1:7" ht="31.5">
      <c r="A339" s="32"/>
      <c r="B339" s="18"/>
      <c r="C339" s="18"/>
      <c r="D339" s="110"/>
      <c r="E339" s="163"/>
      <c r="F339" s="113" t="s">
        <v>278</v>
      </c>
      <c r="G339" s="111"/>
    </row>
    <row r="340" spans="1:7" ht="15.75">
      <c r="A340" s="32"/>
      <c r="B340" s="18"/>
      <c r="C340" s="18"/>
      <c r="D340" s="110"/>
      <c r="E340" s="163"/>
      <c r="F340" s="113" t="s">
        <v>458</v>
      </c>
      <c r="G340" s="111"/>
    </row>
    <row r="341" spans="1:7" ht="47.25">
      <c r="A341" s="32"/>
      <c r="B341" s="18"/>
      <c r="C341" s="18"/>
      <c r="D341" s="110"/>
      <c r="E341" s="163"/>
      <c r="F341" s="113" t="s">
        <v>279</v>
      </c>
      <c r="G341" s="111"/>
    </row>
    <row r="342" spans="1:7" ht="47.25">
      <c r="A342" s="32"/>
      <c r="B342" s="18"/>
      <c r="C342" s="18"/>
      <c r="D342" s="110"/>
      <c r="E342" s="163"/>
      <c r="F342" s="113" t="s">
        <v>459</v>
      </c>
      <c r="G342" s="111"/>
    </row>
    <row r="343" spans="1:7" ht="31.5">
      <c r="A343" s="32"/>
      <c r="B343" s="18"/>
      <c r="C343" s="18"/>
      <c r="D343" s="110"/>
      <c r="E343" s="163"/>
      <c r="F343" s="113" t="s">
        <v>460</v>
      </c>
      <c r="G343" s="111"/>
    </row>
    <row r="344" spans="1:7" ht="31.5">
      <c r="A344" s="32"/>
      <c r="B344" s="18"/>
      <c r="C344" s="18"/>
      <c r="D344" s="110"/>
      <c r="E344" s="163"/>
      <c r="F344" s="113" t="s">
        <v>461</v>
      </c>
      <c r="G344" s="111"/>
    </row>
    <row r="345" spans="1:7" ht="31.5">
      <c r="A345" s="32"/>
      <c r="B345" s="18"/>
      <c r="C345" s="18"/>
      <c r="D345" s="110"/>
      <c r="E345" s="163"/>
      <c r="F345" s="113" t="s">
        <v>462</v>
      </c>
      <c r="G345" s="111"/>
    </row>
    <row r="346" spans="1:7" ht="47.25">
      <c r="A346" s="32"/>
      <c r="B346" s="18"/>
      <c r="C346" s="18"/>
      <c r="D346" s="110"/>
      <c r="E346" s="163"/>
      <c r="F346" s="113" t="s">
        <v>463</v>
      </c>
      <c r="G346" s="111"/>
    </row>
    <row r="347" spans="1:7" ht="126">
      <c r="A347" s="32"/>
      <c r="B347" s="18"/>
      <c r="C347" s="18"/>
      <c r="D347" s="110"/>
      <c r="E347" s="163"/>
      <c r="F347" s="113" t="s">
        <v>464</v>
      </c>
      <c r="G347" s="111"/>
    </row>
    <row r="348" spans="1:7" ht="47.25">
      <c r="A348" s="32"/>
      <c r="B348" s="18"/>
      <c r="C348" s="18"/>
      <c r="D348" s="110"/>
      <c r="E348" s="163"/>
      <c r="F348" s="113" t="s">
        <v>465</v>
      </c>
      <c r="G348" s="111"/>
    </row>
    <row r="349" spans="1:7" ht="31.5">
      <c r="A349" s="32"/>
      <c r="B349" s="18"/>
      <c r="C349" s="18"/>
      <c r="D349" s="110"/>
      <c r="E349" s="163"/>
      <c r="F349" s="113" t="s">
        <v>466</v>
      </c>
      <c r="G349" s="111"/>
    </row>
    <row r="350" spans="1:7" ht="63" hidden="1">
      <c r="A350" s="32"/>
      <c r="B350" s="18"/>
      <c r="C350" s="18"/>
      <c r="D350" s="110"/>
      <c r="E350" s="163"/>
      <c r="F350" s="141" t="s">
        <v>280</v>
      </c>
      <c r="G350" s="111"/>
    </row>
    <row r="351" spans="1:7" ht="15.75" hidden="1">
      <c r="A351" s="32"/>
      <c r="B351" s="18"/>
      <c r="C351" s="18"/>
      <c r="D351" s="110"/>
      <c r="E351" s="163"/>
      <c r="F351" s="141" t="s">
        <v>281</v>
      </c>
      <c r="G351" s="111"/>
    </row>
    <row r="352" spans="1:7" ht="47.25" hidden="1">
      <c r="A352" s="32"/>
      <c r="B352" s="18"/>
      <c r="C352" s="18"/>
      <c r="D352" s="110"/>
      <c r="E352" s="163"/>
      <c r="F352" s="141" t="s">
        <v>282</v>
      </c>
      <c r="G352" s="111"/>
    </row>
    <row r="353" spans="1:7" ht="78.75" hidden="1">
      <c r="A353" s="32"/>
      <c r="B353" s="18"/>
      <c r="C353" s="18"/>
      <c r="D353" s="110"/>
      <c r="E353" s="163"/>
      <c r="F353" s="141" t="s">
        <v>283</v>
      </c>
      <c r="G353" s="111"/>
    </row>
    <row r="354" spans="1:7" ht="47.25" hidden="1">
      <c r="A354" s="32"/>
      <c r="B354" s="18"/>
      <c r="C354" s="18"/>
      <c r="D354" s="110"/>
      <c r="E354" s="163"/>
      <c r="F354" s="141" t="s">
        <v>284</v>
      </c>
      <c r="G354" s="111"/>
    </row>
    <row r="355" spans="1:7" ht="31.5" hidden="1">
      <c r="A355" s="32"/>
      <c r="B355" s="18"/>
      <c r="C355" s="18"/>
      <c r="D355" s="110"/>
      <c r="E355" s="163"/>
      <c r="F355" s="141" t="s">
        <v>285</v>
      </c>
      <c r="G355" s="111"/>
    </row>
    <row r="356" spans="1:7" ht="15.75" hidden="1">
      <c r="A356" s="32"/>
      <c r="B356" s="18"/>
      <c r="C356" s="18"/>
      <c r="D356" s="110"/>
      <c r="E356" s="163"/>
      <c r="F356" s="141" t="s">
        <v>286</v>
      </c>
      <c r="G356" s="111"/>
    </row>
    <row r="357" spans="1:7" ht="63" hidden="1">
      <c r="A357" s="32"/>
      <c r="B357" s="18"/>
      <c r="C357" s="18"/>
      <c r="D357" s="110"/>
      <c r="E357" s="163"/>
      <c r="F357" s="141" t="s">
        <v>287</v>
      </c>
      <c r="G357" s="111"/>
    </row>
    <row r="358" spans="1:7" ht="47.25" hidden="1">
      <c r="A358" s="32"/>
      <c r="B358" s="18"/>
      <c r="C358" s="18"/>
      <c r="D358" s="110"/>
      <c r="E358" s="163"/>
      <c r="F358" s="141" t="s">
        <v>288</v>
      </c>
      <c r="G358" s="111"/>
    </row>
    <row r="359" spans="1:7" ht="63" hidden="1">
      <c r="A359" s="32"/>
      <c r="B359" s="18"/>
      <c r="C359" s="18"/>
      <c r="D359" s="110"/>
      <c r="E359" s="163"/>
      <c r="F359" s="141" t="s">
        <v>289</v>
      </c>
      <c r="G359" s="111"/>
    </row>
    <row r="360" spans="1:7" ht="31.5" hidden="1">
      <c r="A360" s="32"/>
      <c r="B360" s="18"/>
      <c r="C360" s="18"/>
      <c r="D360" s="110"/>
      <c r="E360" s="163"/>
      <c r="F360" s="141" t="s">
        <v>290</v>
      </c>
      <c r="G360" s="111"/>
    </row>
    <row r="361" spans="1:7" ht="63" hidden="1">
      <c r="A361" s="32"/>
      <c r="B361" s="18"/>
      <c r="C361" s="18"/>
      <c r="D361" s="110"/>
      <c r="E361" s="163"/>
      <c r="F361" s="141" t="s">
        <v>291</v>
      </c>
      <c r="G361" s="111"/>
    </row>
    <row r="362" spans="1:7" ht="78.75" hidden="1">
      <c r="A362" s="32"/>
      <c r="B362" s="18"/>
      <c r="C362" s="18"/>
      <c r="D362" s="110"/>
      <c r="E362" s="163"/>
      <c r="F362" s="141" t="s">
        <v>292</v>
      </c>
      <c r="G362" s="111"/>
    </row>
    <row r="363" spans="1:7" ht="15.75">
      <c r="A363" s="237" t="s">
        <v>293</v>
      </c>
      <c r="B363" s="96" t="s">
        <v>83</v>
      </c>
      <c r="C363" s="134">
        <v>35000</v>
      </c>
      <c r="D363" s="69">
        <f>14017</f>
        <v>14017</v>
      </c>
      <c r="E363" s="163">
        <f>D363/C363</f>
        <v>0.4004857142857143</v>
      </c>
      <c r="F363" s="75" t="s">
        <v>467</v>
      </c>
      <c r="G363" s="75" t="s">
        <v>274</v>
      </c>
    </row>
    <row r="364" spans="1:7" ht="15.75">
      <c r="A364" s="237"/>
      <c r="B364" s="96"/>
      <c r="C364" s="134"/>
      <c r="D364" s="69"/>
      <c r="E364" s="163"/>
      <c r="F364" s="169" t="s">
        <v>427</v>
      </c>
      <c r="G364" s="75"/>
    </row>
    <row r="365" spans="1:7" ht="15.75">
      <c r="A365" s="237"/>
      <c r="B365" s="96"/>
      <c r="C365" s="134"/>
      <c r="D365" s="69"/>
      <c r="E365" s="163"/>
      <c r="F365" s="169" t="s">
        <v>428</v>
      </c>
      <c r="G365" s="75"/>
    </row>
    <row r="366" spans="1:7" ht="15.75">
      <c r="A366" s="237"/>
      <c r="B366" s="96"/>
      <c r="C366" s="134"/>
      <c r="D366" s="69"/>
      <c r="E366" s="163"/>
      <c r="F366" s="169" t="s">
        <v>429</v>
      </c>
      <c r="G366" s="75"/>
    </row>
    <row r="367" spans="1:7" ht="47.25">
      <c r="A367" s="74" t="s">
        <v>294</v>
      </c>
      <c r="B367" s="96" t="s">
        <v>4</v>
      </c>
      <c r="C367" s="173" t="s">
        <v>295</v>
      </c>
      <c r="D367" s="76"/>
      <c r="E367" s="163">
        <f>D367/85</f>
        <v>0</v>
      </c>
      <c r="F367" s="90"/>
      <c r="G367" s="75" t="s">
        <v>274</v>
      </c>
    </row>
    <row r="368" spans="1:7" ht="63">
      <c r="A368" s="74" t="s">
        <v>296</v>
      </c>
      <c r="B368" s="96" t="s">
        <v>4</v>
      </c>
      <c r="C368" s="173" t="s">
        <v>297</v>
      </c>
      <c r="D368" s="174"/>
      <c r="E368" s="163">
        <f>D368/7</f>
        <v>0</v>
      </c>
      <c r="F368" s="90" t="s">
        <v>430</v>
      </c>
      <c r="G368" s="75" t="s">
        <v>274</v>
      </c>
    </row>
    <row r="369" spans="1:7" ht="31.5">
      <c r="A369" s="104" t="s">
        <v>298</v>
      </c>
      <c r="B369" s="105" t="s">
        <v>4</v>
      </c>
      <c r="C369" s="175" t="s">
        <v>295</v>
      </c>
      <c r="D369" s="129"/>
      <c r="E369" s="172">
        <f>D369/85</f>
        <v>0</v>
      </c>
      <c r="F369" s="94"/>
      <c r="G369" s="83" t="s">
        <v>274</v>
      </c>
    </row>
  </sheetData>
  <sheetProtection/>
  <mergeCells count="18">
    <mergeCell ref="F267:F268"/>
    <mergeCell ref="A2:A3"/>
    <mergeCell ref="B2:B3"/>
    <mergeCell ref="C2:C3"/>
    <mergeCell ref="D2:D3"/>
    <mergeCell ref="E2:E3"/>
    <mergeCell ref="A73:A74"/>
    <mergeCell ref="A186:A187"/>
    <mergeCell ref="G267:G268"/>
    <mergeCell ref="A255:A256"/>
    <mergeCell ref="G255:G256"/>
    <mergeCell ref="A334:A335"/>
    <mergeCell ref="A363:A366"/>
    <mergeCell ref="A96:A97"/>
    <mergeCell ref="A215:A217"/>
    <mergeCell ref="A249:A250"/>
    <mergeCell ref="G249:G250"/>
    <mergeCell ref="A112:A115"/>
  </mergeCells>
  <printOptions/>
  <pageMargins left="0.4724409448818898" right="0.35433070866141736" top="0.4724409448818898" bottom="0.472440944881889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Walailak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Walailak University</cp:lastModifiedBy>
  <cp:lastPrinted>2017-03-09T02:29:04Z</cp:lastPrinted>
  <dcterms:created xsi:type="dcterms:W3CDTF">2012-12-21T03:33:22Z</dcterms:created>
  <dcterms:modified xsi:type="dcterms:W3CDTF">2017-03-10T03:39:58Z</dcterms:modified>
  <cp:category/>
  <cp:version/>
  <cp:contentType/>
  <cp:contentStatus/>
</cp:coreProperties>
</file>