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แบบตัวชีวัด\"/>
    </mc:Choice>
  </mc:AlternateContent>
  <bookViews>
    <workbookView xWindow="0" yWindow="0" windowWidth="19200" windowHeight="11595"/>
  </bookViews>
  <sheets>
    <sheet name="ตชว.พฐ+ยุทธ์-ศูนย์สถาบัน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E24" i="1" s="1"/>
  <c r="E25" i="1"/>
  <c r="E26" i="1"/>
  <c r="E27" i="1"/>
  <c r="E28" i="1"/>
  <c r="E29" i="1"/>
  <c r="E30" i="1"/>
  <c r="C31" i="1"/>
  <c r="E31" i="1" s="1"/>
  <c r="C32" i="1"/>
  <c r="E32" i="1" s="1"/>
  <c r="E33" i="1"/>
  <c r="E36" i="1"/>
  <c r="E37" i="1"/>
  <c r="E38" i="1"/>
  <c r="E39" i="1"/>
  <c r="E43" i="1"/>
  <c r="E44" i="1"/>
  <c r="E47" i="1"/>
  <c r="E50" i="1"/>
  <c r="E51" i="1"/>
  <c r="E54" i="1"/>
  <c r="E74" i="1"/>
  <c r="E75" i="1"/>
  <c r="E76" i="1"/>
  <c r="E77" i="1"/>
  <c r="E78" i="1"/>
  <c r="E79" i="1"/>
  <c r="E80" i="1"/>
  <c r="E81" i="1"/>
  <c r="E99" i="1"/>
  <c r="E101" i="1"/>
  <c r="E102" i="1"/>
  <c r="E103" i="1"/>
  <c r="E104" i="1"/>
  <c r="E117" i="1"/>
  <c r="E122" i="1"/>
  <c r="E124" i="1"/>
  <c r="C139" i="1"/>
  <c r="E139" i="1"/>
  <c r="E140" i="1"/>
  <c r="E141" i="1"/>
  <c r="E142" i="1"/>
  <c r="E143" i="1"/>
  <c r="C144" i="1"/>
  <c r="E144" i="1"/>
  <c r="E145" i="1"/>
  <c r="E146" i="1"/>
  <c r="E147" i="1"/>
  <c r="E148" i="1"/>
  <c r="E149" i="1"/>
  <c r="E150" i="1"/>
  <c r="E151" i="1"/>
  <c r="E154" i="1"/>
  <c r="E155" i="1"/>
  <c r="E156" i="1"/>
  <c r="E157" i="1"/>
  <c r="C186" i="1"/>
  <c r="E186" i="1" s="1"/>
  <c r="E187" i="1"/>
  <c r="E188" i="1"/>
  <c r="C189" i="1"/>
  <c r="E189" i="1" s="1"/>
  <c r="E190" i="1"/>
  <c r="E192" i="1"/>
  <c r="C193" i="1"/>
  <c r="E193" i="1" s="1"/>
  <c r="E194" i="1"/>
  <c r="E196" i="1"/>
  <c r="E197" i="1"/>
  <c r="E216" i="1"/>
  <c r="E217" i="1"/>
  <c r="E218" i="1"/>
  <c r="E219" i="1"/>
  <c r="E220" i="1"/>
  <c r="E221" i="1"/>
  <c r="E234" i="1"/>
  <c r="E235" i="1"/>
  <c r="E236" i="1"/>
  <c r="E237" i="1"/>
  <c r="E238" i="1"/>
  <c r="E255" i="1"/>
  <c r="E256" i="1"/>
  <c r="E257" i="1"/>
  <c r="E263" i="1"/>
</calcChain>
</file>

<file path=xl/comments1.xml><?xml version="1.0" encoding="utf-8"?>
<comments xmlns="http://schemas.openxmlformats.org/spreadsheetml/2006/main">
  <authors>
    <author>Walailak University</author>
  </authors>
  <commentList>
    <comment ref="A41" authorId="0" shapeId="0">
      <text>
        <r>
          <rPr>
            <b/>
            <sz val="8"/>
            <color indexed="81"/>
            <rFont val="Tahoma"/>
            <family val="2"/>
          </rPr>
          <t>Walailak University:</t>
        </r>
        <r>
          <rPr>
            <sz val="8"/>
            <color indexed="81"/>
            <rFont val="Tahoma"/>
            <family val="2"/>
          </rPr>
          <t xml:space="preserve">
งบแผ่นดิน</t>
        </r>
      </text>
    </comment>
    <comment ref="A45" authorId="0" shapeId="0">
      <text>
        <r>
          <rPr>
            <b/>
            <sz val="8"/>
            <color indexed="81"/>
            <rFont val="Tahoma"/>
            <family val="2"/>
          </rPr>
          <t>Walailak University:</t>
        </r>
        <r>
          <rPr>
            <sz val="8"/>
            <color indexed="81"/>
            <rFont val="Tahoma"/>
            <family val="2"/>
          </rPr>
          <t xml:space="preserve">
งบแผ่นดิน</t>
        </r>
      </text>
    </comment>
    <comment ref="A48" authorId="0" shapeId="0">
      <text>
        <r>
          <rPr>
            <b/>
            <sz val="8"/>
            <color indexed="81"/>
            <rFont val="Tahoma"/>
            <family val="2"/>
          </rPr>
          <t>Walailak University:</t>
        </r>
        <r>
          <rPr>
            <sz val="8"/>
            <color indexed="81"/>
            <rFont val="Tahoma"/>
            <family val="2"/>
          </rPr>
          <t xml:space="preserve">
งบแผ่นดิน</t>
        </r>
      </text>
    </comment>
    <comment ref="A52" authorId="0" shapeId="0">
      <text>
        <r>
          <rPr>
            <b/>
            <sz val="8"/>
            <color indexed="81"/>
            <rFont val="Tahoma"/>
            <family val="2"/>
          </rPr>
          <t>Walailak University:</t>
        </r>
        <r>
          <rPr>
            <sz val="8"/>
            <color indexed="81"/>
            <rFont val="Tahoma"/>
            <family val="2"/>
          </rPr>
          <t xml:space="preserve">
งบแผ่นดิน</t>
        </r>
      </text>
    </comment>
  </commentList>
</comments>
</file>

<file path=xl/sharedStrings.xml><?xml version="1.0" encoding="utf-8"?>
<sst xmlns="http://schemas.openxmlformats.org/spreadsheetml/2006/main" count="838" uniqueCount="373">
  <si>
    <t>รองอธิการบดีฝ่ายกิจการนักศึกษา</t>
  </si>
  <si>
    <t>ศูนย์บริการการศึกษา</t>
  </si>
  <si>
    <t>คน</t>
  </si>
  <si>
    <t xml:space="preserve">WU9-4-5 จำนวนนักศึกษาเข้าใหม่ที่มีความสามารถพิเศษด้านกีฬา  </t>
  </si>
  <si>
    <t>ศูนย์บริหารทรัพย์สิน</t>
  </si>
  <si>
    <t>ร้อยละ</t>
  </si>
  <si>
    <t xml:space="preserve">WU9-3-4 ร้อยละความพึงพอใจของผู้รับบริการ  </t>
  </si>
  <si>
    <t>(รายงานผลตามสูตรการคำนวณในคู่มือตัวชี้วัดยุทธศาสตร์)</t>
  </si>
  <si>
    <t>ตัวชี้วัดยุทธศาสตร์</t>
  </si>
  <si>
    <t xml:space="preserve"> งานส่งเสริมกีฬาและสุขภาพ</t>
  </si>
  <si>
    <t>แผนงานรอง  แผนงานพัฒนาศักยภาพของนักศึกษาด้านการกีฬาและสุขภาพ</t>
  </si>
  <si>
    <t>แผนงานหลัก  แผนงานส่งเสริมกีฬาและสุขภาพ</t>
  </si>
  <si>
    <t>ยุทธศาสตร์ที่ 9 การพัฒนาศักยภาพของนักศึกษาด้านการกีฬาและสุขภาพ</t>
  </si>
  <si>
    <t>รองอธิการบดีฝ่ายวิชาการ</t>
  </si>
  <si>
    <t xml:space="preserve">โรงพยาบาลศูนย์การแพทย์ มวล. </t>
  </si>
  <si>
    <t>(นักศึกษาฝึกปฏิบัติงานใน รพ.ศูนย์การแพทย์ ก่อนสำเร็จการศึกษา)</t>
  </si>
  <si>
    <t>N/A</t>
  </si>
  <si>
    <t xml:space="preserve"> คน</t>
  </si>
  <si>
    <t xml:space="preserve">WU8-4-7 จำนวนบุคลากรทางการแพทย์ที่ผลิตได้               </t>
  </si>
  <si>
    <t>รองอธิการบดีฝ่ายวิจัยฯ</t>
  </si>
  <si>
    <t>สถาบันวิจัยวิทยาการสุขภาพ /โรงพยาบาลศูนย์การแพทย์ มวล.</t>
  </si>
  <si>
    <t>ศูนย์</t>
  </si>
  <si>
    <t>WU8-3-6 จำนวนศูนย์ความเป็นเลิศทางการแพทย์/วิทยาศาสตร์สุขภาพ</t>
  </si>
  <si>
    <t xml:space="preserve">  ร้อยละ</t>
  </si>
  <si>
    <t xml:space="preserve">WU8-3-5 ร้อยละของบุคลากรทางการแพทย์ที่ได้รับการพัฒนาความเชี่ยวชาญเฉพาะทาง </t>
  </si>
  <si>
    <t>*เป็นตัวชี้วัดพื้นฐานด้วย</t>
  </si>
  <si>
    <t>รองอธิการบดีฝ่ายวางแผนฯ</t>
  </si>
  <si>
    <t xml:space="preserve">WU8-2-4 ร้อยละความพึงพอใจของผู้รับบริการ </t>
  </si>
  <si>
    <t>≥15000</t>
  </si>
  <si>
    <t xml:space="preserve"> WU8-2-3 จำนวนผู้เข้ารับบริการศูนย์การแพทย์     </t>
  </si>
  <si>
    <t>ศูนย์บริการวิชาการ</t>
  </si>
  <si>
    <t>หลักสูตร</t>
  </si>
  <si>
    <t xml:space="preserve">WU8-1-2 จำนวนหลักสูตรที่มีการฝึกอบรม หรือจำนวนการให้บริการวิชาการทางวิทยาศาสตร์สุขภาพ </t>
  </si>
  <si>
    <t>สถาบันวิจัยวิทยาการสุขภาพ</t>
  </si>
  <si>
    <t xml:space="preserve"> เรื่อง</t>
  </si>
  <si>
    <t xml:space="preserve">WU8-1-1 จำนวนผลงานวิจัยด้านการรักษา พยาบาล/วิทยาศาสตร์การแพทย์ที่สามารถนำไปใช้ประโยชน์ </t>
  </si>
  <si>
    <t>งานบริการศูนย์การแพทย์</t>
  </si>
  <si>
    <t>แผนงานรอง แผนงานพัฒนาศูนย์การแพทย์เพื่อเป็นเสาหลักด้านสุขภาวระในพื้นที่ภาคใต้</t>
  </si>
  <si>
    <t>แผนงานหลัก แผนงานพัฒนาศูนย์การแพทย์</t>
  </si>
  <si>
    <t>ยุทธศาสตร์ที่ 8 การพัฒนาศูนย์การแพทย์ให้มีศักยภาพสูงเพื่อเป็นเสาหลักด้านสุขภาวะในพื้นที่ภาคใต้</t>
  </si>
  <si>
    <t xml:space="preserve">ศูนย์บริหารทรัพย์สิน </t>
  </si>
  <si>
    <r>
      <rPr>
        <sz val="12"/>
        <rFont val="Calibri"/>
        <family val="2"/>
      </rPr>
      <t>≥</t>
    </r>
    <r>
      <rPr>
        <sz val="12"/>
        <rFont val="TH SarabunPSK"/>
        <family val="2"/>
      </rPr>
      <t>1</t>
    </r>
  </si>
  <si>
    <t>โครงการ</t>
  </si>
  <si>
    <t xml:space="preserve">WU7-4-5 จำนวนโครงการ/กิจกรรมด้านการลงทุนหรือร่วมทุนกับภายนอกที่สร้างรายได้เพิ่มให้กับมหาวิทยาลัย </t>
  </si>
  <si>
    <r>
      <rPr>
        <sz val="12"/>
        <rFont val="Calibri"/>
        <family val="2"/>
      </rPr>
      <t>≥</t>
    </r>
    <r>
      <rPr>
        <sz val="12"/>
        <rFont val="TH SarabunPSK"/>
        <family val="2"/>
      </rPr>
      <t>5</t>
    </r>
  </si>
  <si>
    <t xml:space="preserve">WU7-2,3-3 ร้อยละของรายได้จากการบริหารสินทรัพย์ต่องบเงินรายได้ทั้งหมดของมหาวิทยาลัย (ไม่รวมเงินอุดหนุนจากรัฐ) </t>
  </si>
  <si>
    <t>อุทยานวิทยาศาสตร์ฯ/สถาบันวิจัยและนวัตกรรม</t>
  </si>
  <si>
    <r>
      <rPr>
        <sz val="12"/>
        <rFont val="Calibri"/>
        <family val="2"/>
      </rPr>
      <t>≥</t>
    </r>
    <r>
      <rPr>
        <sz val="12"/>
        <rFont val="TH SarabunPSK"/>
        <family val="2"/>
      </rPr>
      <t>2</t>
    </r>
  </si>
  <si>
    <t>ล้านบาท</t>
  </si>
  <si>
    <t xml:space="preserve">WU7-1-2 มูลค่าเชิงพาณิชย์ของผลงานวิจัยและนวัตกรรมที่นำไปใช้ประโยชน์ </t>
  </si>
  <si>
    <t xml:space="preserve"> เรื่อง </t>
  </si>
  <si>
    <t xml:space="preserve">WU7-1-1 จำนวนผลงานวิจัย/นวัตกรรมที่ได้รับการจดทะเบียนทรัพย์สินทางปัญญาหรืออนุสิทธิบัตร                 </t>
  </si>
  <si>
    <t>อุทยานวิทยาศาสตร์ฯ</t>
  </si>
  <si>
    <t>เรื่อง</t>
  </si>
  <si>
    <t>71. จำนวนโครงการวิจัยหรือสิ่งประดิษฐ์ที่ยื่นและขอจดทะเบียนทรัพย์สินทางปัญญา</t>
  </si>
  <si>
    <t>รายงานสรุปกิจกรรม/โครงการที่ได้ดำเนินการ/ผลสำเร็จ</t>
  </si>
  <si>
    <t>ตัวชี้วัดพื้นฐาน</t>
  </si>
  <si>
    <t>งานบริหารสินทรัพย์เพื่อสร้างรายได้</t>
  </si>
  <si>
    <t>แผนงานรอง แผนงานบริหารสินทรัพย์ของมหาวิทยาลัยเพื่อเพิ่มศักยภาพและความสามารถในการแข่งขัน</t>
  </si>
  <si>
    <t>แผนงานหลัก แผนงานบริหารสินทรัพย์</t>
  </si>
  <si>
    <t>ยุทธศาสตร์ที่ 7 การบริหารสินทรัพย์ของมหาวิทยาลัยเพื่อเพิ่มศักยภาพและความสามารถในการแข่งขัน</t>
  </si>
  <si>
    <t>70.ขยายโอกาสการเข้าถึงบริการทางการศึกษาและการเรียนรู้ตลอดชีวิตอย่างทั่วถึงและมีคุณภาพ</t>
  </si>
  <si>
    <t>แหล่งเรียนรู้</t>
  </si>
  <si>
    <t>69.จำนวนแหล่งเรียนรู้ให้บริการวิชาการ การวิจัยระดับชุมชนร่วมกับมหาวิทยาลัย</t>
  </si>
  <si>
    <t>สถาบันวิจัยและนวัตกรรม</t>
  </si>
  <si>
    <t xml:space="preserve">68. มีแหล่งเรียนรู้ต้นแบบการบริหารจัดการทรัพยากรน้ำโดยอาศัยภูมิปัญญาท้องถิ่นในแต่ละภูมินิเวศในลุ่มน้ำปากพนัง 4 นิเวศ </t>
  </si>
  <si>
    <t>โครงการยกระดับคุณภาพการศึกษาและการเรียนรู้ตลอดชีวิต</t>
  </si>
  <si>
    <t>แผนงานรอง  แผนงานบูรณาการยกระดับคุณภาพการศึกษาและการเรียนรู้ตลอดชีวิต</t>
  </si>
  <si>
    <r>
      <rPr>
        <sz val="12"/>
        <rFont val="Calibri"/>
        <family val="2"/>
      </rPr>
      <t>≥</t>
    </r>
    <r>
      <rPr>
        <sz val="12"/>
        <rFont val="TH SarabunPSK"/>
        <family val="2"/>
      </rPr>
      <t>60</t>
    </r>
  </si>
  <si>
    <t xml:space="preserve">ล้านบาท </t>
  </si>
  <si>
    <t xml:space="preserve">WU6-4-9 จำนวนทุนวิจัยจากองค์กรภายนอก       </t>
  </si>
  <si>
    <t>รองอธิการบดีฝ่ายกิจการตปท.ฯ</t>
  </si>
  <si>
    <t>ศูนย์กิจการนานาชาติ/ศูนย์สหกิจศึกษาฯ</t>
  </si>
  <si>
    <t xml:space="preserve">WU6-3-8 ร้อยละของสัญญาตาม MOU ที่ Active เป็นประโยชน์และเสริมสร้างการพัฒนาให้มวล. </t>
  </si>
  <si>
    <t xml:space="preserve">WU6-3-7 ร้อยละของอาจารย์และบุคลากรแลกเปลี่ยนต่อจำนวนอาจารย์และบุคลากรทั้งหมด </t>
  </si>
  <si>
    <t xml:space="preserve">WU6-3-6 ร้อยละของนักศึกษาแลกเปลี่ยนต่อจำนวนนักศึกษาทั้งหมด  </t>
  </si>
  <si>
    <t>ศูนย์สหกิจศึกษาฯ/สถาบันวิจัยและนวัตกรรม/ศูนย์บริการวิชาการ/อุทยานวิทยาศาสตร์ฯ/ศูนย์กิจการนานาชาติ/ศูนย์วิจัยวิทยาการสุขภาพ</t>
  </si>
  <si>
    <r>
      <rPr>
        <sz val="12"/>
        <rFont val="Calibri"/>
        <family val="2"/>
      </rPr>
      <t>≥</t>
    </r>
    <r>
      <rPr>
        <sz val="12"/>
        <rFont val="TH SarabunPSK"/>
        <family val="2"/>
      </rPr>
      <t>15</t>
    </r>
  </si>
  <si>
    <t xml:space="preserve">WU6-3-4 จำนวนผลงานทางวิชาการและวิจัยที่ทำร่วมกับเครือข่ายภายนอก  </t>
  </si>
  <si>
    <t>โครงการ/กิจกรรม</t>
  </si>
  <si>
    <t xml:space="preserve">WU6-3-3 จำนวนโครงการ/กิจกรรมความร่วมมือกับเครือข่ายภายนอก                    </t>
  </si>
  <si>
    <t>สถาบันวิจัยและนวัตกรรม/อุทยานวิทยาศาสตร์ฯ</t>
  </si>
  <si>
    <t>แห่ง</t>
  </si>
  <si>
    <t xml:space="preserve">WU6-2-2 จำนวนหน่วยงานภาครัฐภาคเอกชน ชุมชน และเครือข่ายอุดมศึกษาทั้งในและต่างประเทศที่มีส่วนร่วมในการพัฒนางานวิจัย   การเรียนการสอนและอื่นๆ  </t>
  </si>
  <si>
    <r>
      <rPr>
        <sz val="12"/>
        <rFont val="Calibri"/>
        <family val="2"/>
      </rPr>
      <t>≥</t>
    </r>
    <r>
      <rPr>
        <sz val="12"/>
        <rFont val="TH SarabunPSK"/>
        <family val="2"/>
      </rPr>
      <t>10000</t>
    </r>
  </si>
  <si>
    <t>WU6-1-1 จำนวนประชาชนที่เข้าถึงหลักสูตร/แหล่งเรียนรู้ที่จัดการศึกษาในรูปแบบ life long learning</t>
  </si>
  <si>
    <t>รายงานสรุปผลการดำเนินงานของสำนักวิชาที่ได้รับการจัดสรรงบประมาณ</t>
  </si>
  <si>
    <t>67.โครงการประชุมวิชาการระดับชาติและนานาชาติ</t>
  </si>
  <si>
    <t>งานสนับสนุนการพัฒนาวิชาการ</t>
  </si>
  <si>
    <t>แผนงานรอง  แผนงานสนับสนุนการดำเนินงานเชิงนโยบายด้านพัฒนาวิชาการ</t>
  </si>
  <si>
    <t>รองอธิการบดีฝ่ายกิจการต่างประเทศ</t>
  </si>
  <si>
    <t>ศูนย์กิจการนานาชาติ</t>
  </si>
  <si>
    <t>&gt;90</t>
  </si>
  <si>
    <t>66.ร้อยละของ MOU ที่มีการดำเนินการอย่างต่อเนื่องต่อ MOU ที่มีอยู่ในปัจจุบันทั้งหมด</t>
  </si>
  <si>
    <t>ทุน</t>
  </si>
  <si>
    <t>65.จำนวนทุนสนับสนุนโครงการพัฒนาบัณฑิตศึกษานานาชาติ</t>
  </si>
  <si>
    <t>64. จำนวนกิจกรรม/โครงการในการแลกเปลี่ยนอาจารย์อาคันตุกะกับสถาบันการศึกษาในต่างประเทศ</t>
  </si>
  <si>
    <t>63.จำนวนทุนโครงการแลกเปลี่ยนนักศึกษาของสถาบันอุดมศึกษาไทยกับต่างประเทศ</t>
  </si>
  <si>
    <t>&gt;5</t>
  </si>
  <si>
    <t>กิจกรรม/โครงการ</t>
  </si>
  <si>
    <t xml:space="preserve">62. จำนวนกิจกรรม/โครงการแลกเปลี่ยนนักศึกษากับสถาบันการศึกษาในต่างประเทศ </t>
  </si>
  <si>
    <t>งานสร้างเครือข่ายความร่วมมือกับหน่วยงานภายนอก</t>
  </si>
  <si>
    <t>แผนงานรอง  แผนงานสร้างเครือข่ายความร่วมมือกับหน่วยงานภายนอก</t>
  </si>
  <si>
    <t>แผนงานหลัก แผนงานสร้างเครือข่ายความร่วมมือกับหน่วยงานภายนอกเพื่อพัฒนามหาวิทยาลัย</t>
  </si>
  <si>
    <t xml:space="preserve">ยุทธศาสตร์ที่ 6 การสร้างเครือข่ายความร่วมมือกับหน่วยงานภายนอกเพื่อการพัฒนามหาวิทยาลัย </t>
  </si>
  <si>
    <t>รองอธิการบดีฝ่ายบริหาร</t>
  </si>
  <si>
    <t>ศูนย์เทคโนโลยีดิจิทัล</t>
  </si>
  <si>
    <t>61.ร้อยละความสำเร็จของการป้องกันการโจมตีเครือข่ายจากภายนอก</t>
  </si>
  <si>
    <t>ครั้ง</t>
  </si>
  <si>
    <t xml:space="preserve">60. ประมาณ Down Time ของการเชื่อมต่ออินเตอร์เนต </t>
  </si>
  <si>
    <t xml:space="preserve"> งานสนับสนุนการพัฒนาเมืองมหาวิทยาลัยสีเขียวแห่งความสุข</t>
  </si>
  <si>
    <t>แผนงานรอง แผนงานเสริมสร้างภาพลักษณ์เมืองมหาวิทยาลัยสีเขียวแห่งความสุข</t>
  </si>
  <si>
    <t>แผนงานหลัก แผนงานเสริมสร้างภาพลักษณ์องค์กร</t>
  </si>
  <si>
    <t>ยุทธศาสตร์ที่ 5 การเสริมสร้างภาพลักษณ์เป็นเมืองมหาวิทยาลัยสีเขียวแห่งความสุข</t>
  </si>
  <si>
    <t>ศูนย์นวัตกรรมการเรียนการสอน</t>
  </si>
  <si>
    <t>ค่าเฉลี่ย</t>
  </si>
  <si>
    <t>59.ระดับความพึงพอใจของผู้เรียนที่มีต่อคุณภาพการจัดการเรียนการสอนและสิ่งสนับสนุนการเรียนรู้ทุกรายวิชา</t>
  </si>
  <si>
    <t>ทุกหน่วยงาน</t>
  </si>
  <si>
    <t>≥3.51</t>
  </si>
  <si>
    <t>58.ความพึงพอใจของผู้ใช้บริการ</t>
  </si>
  <si>
    <t xml:space="preserve"> ทุน</t>
  </si>
  <si>
    <t>57.จำนวนนักศึกษาระดับบัณฑิตศึกษาที่ได้รับทุน</t>
  </si>
  <si>
    <t>&gt;2.76 - 3.00</t>
  </si>
  <si>
    <t>เฉลี่ยทุกคน</t>
  </si>
  <si>
    <t xml:space="preserve">56.ผลการเรียนเฉลี่ยสะสม (GPAX) ของนักศึกษาทุกคนที่สำเร็จการศึกษา ในปีการศึกษานั้นๆ </t>
  </si>
  <si>
    <t>55.ผลการเรียนเฉลี่ยสะสม (GPAX) ในระดับมัธยมศึกษาตอนปลายของนักศึกษาที่รับเข้าใหม่</t>
  </si>
  <si>
    <t>&gt;80 - 84</t>
  </si>
  <si>
    <t>54. จำนวนนักศึกษาที่เข้าใหม่ต่อจำนวนนักศึกษาที่ประกาศรับ</t>
  </si>
  <si>
    <t xml:space="preserve"> งานสนับสนุนการจัดการศึกษา </t>
  </si>
  <si>
    <t>แผนงานรอง แผนงานสนับสนุนการจัดการศึกษา</t>
  </si>
  <si>
    <t>แผนงานหลัก แผนงานสนับสนุนการจัดการศึกษาอุดมศึกษา</t>
  </si>
  <si>
    <t>≥3</t>
  </si>
  <si>
    <t xml:space="preserve">WU4-4-15 ร้อยละของผู้ผ่านการคัดเลือกที่ยืนยันสิทธิ์เข้าศึกษาต่อเพิ่มขึ้นจากปีก่อน </t>
  </si>
  <si>
    <t>≥20</t>
  </si>
  <si>
    <t xml:space="preserve">WU4-4-14 ร้อยละของนักเรียนจากโรงเรียนที่มีชื่อเสียงเข้าศึกษาต่อ </t>
  </si>
  <si>
    <t>ศูนย์นวัตกรรมการเรียนและการสอน/ศูนย์บริการการศึกษา</t>
  </si>
  <si>
    <t>คะแนนเฉลี่ย</t>
  </si>
  <si>
    <t xml:space="preserve">WU4-4-13 คะแนนเฉลี่ยผลการดำเนินงานด้านการรับนักศึกษา </t>
  </si>
  <si>
    <t>≥80</t>
  </si>
  <si>
    <t xml:space="preserve">WU4-3-12 ร้อยละของผลรวมถ่วงน้ำหนักของผลงานของนักศึกษาและผู้สำเร็จการศึกษาในระดับปริญญาเอกที่ได้รับการตีพิมพ์หรือเผยแพร่  </t>
  </si>
  <si>
    <t>≥40</t>
  </si>
  <si>
    <t xml:space="preserve">WU4-3-11 ร้อยละของผลรวมถ่วงน้ำหนักของผลงานของนักศึกษาและผู้สำเร็จการศึกษาในระดับปริญญาโทที่ได้รับการตีพิมพ์หรือเผยแพร่              </t>
  </si>
  <si>
    <t>ศูนย์นวัตกรรมการเรียนการสอน/ศูนย์สหกิจศึกษาฯ</t>
  </si>
  <si>
    <t>≥35</t>
  </si>
  <si>
    <t>ชิ้นงาน</t>
  </si>
  <si>
    <t xml:space="preserve">WU4-3-10 จำนวนผลงาน/รางวัลของนักศึกษาระดับปริญญาตรีที่เป็นที่ยอมรับในระดับชาติและนานาชาติ        </t>
  </si>
  <si>
    <t>WU4-3-9 ร้อยละของนักศึกษาที่สูญเสียต่อรุ่น (พ้นสภาพจากผลการเรียน)</t>
  </si>
  <si>
    <t xml:space="preserve">WU4-3-8 คะแนนเฉลี่ยผลการดำเนินงานด้านการส่งเสริมและพัฒนานักศึกษา </t>
  </si>
  <si>
    <r>
      <rPr>
        <sz val="12"/>
        <rFont val="Calibri"/>
        <family val="2"/>
      </rPr>
      <t>≥</t>
    </r>
    <r>
      <rPr>
        <sz val="12"/>
        <rFont val="TH SarabunPSK"/>
        <family val="2"/>
      </rPr>
      <t>250</t>
    </r>
  </si>
  <si>
    <t xml:space="preserve">โครงการ/กิจกรรม     </t>
  </si>
  <si>
    <t xml:space="preserve">WU4-3-7 จำนวนโครงการ/กิจกรรมส่งเสริมศักยภาพทางวิชาการและทางสังคมของนักศึกษา                     </t>
  </si>
  <si>
    <t xml:space="preserve">WU4-2-6 คะแนนเฉลี่ยคุณภาพบัณฑิตตามกรอบมาตรฐานคุณวุฒิระดับอุดมศึกษาแห่งชาติ </t>
  </si>
  <si>
    <t>งานสนับสนุนนการพัฒนาวิชาการที่ตอบสนองยุทธศาสตร์ด้านการสร้างและพัฒนาคุณภาพบัณฑิตเพื่อตอบสนองต่อยุทธศาสตร์ชาติ</t>
  </si>
  <si>
    <t>เพื่อตอบสนองต่อยุทธศาสตร์ชาติ</t>
  </si>
  <si>
    <t>แผนงานรอง แผนงานสนับสนุนการดำเนินงานเชิงนโยบายด้านพัฒนาวิชาการที่ตอบสนองยุทธศาสตร์ด้านการสร้างและพัฒนาคุณภาพบัณฑิต</t>
  </si>
  <si>
    <t>≥60-64</t>
  </si>
  <si>
    <t xml:space="preserve">53.ร้อยละของนักศึกษาที่สำเร็จการศึกษาตามเวลาปกติ (ของผู้ที่เข้าศึกษาในรุ่นนั้น) </t>
  </si>
  <si>
    <t xml:space="preserve">    - บัณฑิตศึกษา</t>
  </si>
  <si>
    <t xml:space="preserve">    - ประกาศนียบัตรบัณฑิต</t>
  </si>
  <si>
    <t xml:space="preserve">    - ปริญญาตรี</t>
  </si>
  <si>
    <t xml:space="preserve">52. จำนวนนักศึกษาคงอยู่ </t>
  </si>
  <si>
    <t xml:space="preserve">51. จำนวนนักศึกษาที่เข้าใหม่ </t>
  </si>
  <si>
    <t xml:space="preserve">50. จำนวนผู้สำเร็จการศึกษา </t>
  </si>
  <si>
    <t>ผลผลิต : ผู้สำเร็จการศึกษา (ภาพรวม)</t>
  </si>
  <si>
    <t>แผนงานรอง แผนงานจัดการศึกษา</t>
  </si>
  <si>
    <t>แผนงานหลัก แผนงานจัดการศึกษาอุดมศึกษา</t>
  </si>
  <si>
    <t>ยุทธศาสตร์ที่ 4 การสร้างและพัฒนาคุณภาพบัณฑิตเพื่อตอบสนองต่อยุทธศาสตร์ชาติ</t>
  </si>
  <si>
    <t>ศูนย์บริการการศึกษา/ศูนย์บรรณสารฯ/ศูนย์เครื่องมือวิทยาศาสตร์ฯ/ศูนย์เทคโนโลยีดิจิทัล</t>
  </si>
  <si>
    <t xml:space="preserve">WU3-4-19 คะแนนเฉลี่ยผลการดำเนินงานด้านสิ่งสนับสนุนการเรียนรู้  </t>
  </si>
  <si>
    <t xml:space="preserve">WU3-3-18 ร้อยละของบัณฑิตที่ผ่านเกณฑ์การทดสอบด้านทักษะดิจิทัล (Exit Exam) </t>
  </si>
  <si>
    <t xml:space="preserve">WU3-3-17 ร้อยละของบัณฑิตที่ผ่านเกณฑ์การ    ทดสอบด้านการใช้ภาษาไทย (Exit Exam) </t>
  </si>
  <si>
    <t>สถาบันภาษา/ศูนย์บริการการศึกษา</t>
  </si>
  <si>
    <t xml:space="preserve">ร้อยละ </t>
  </si>
  <si>
    <t xml:space="preserve">WU3-3-16 ร้อยละของบัณฑิตที่ผ่านเกณฑ์การทดสอบภาษาอังกฤษ (Exit Exam) ตามมาตรฐาน CEFR ตั้งแต่ระดับ B2 ขึ้นไป หรือ TOEIC ตั้งแต่ 550 คะแนนขึ้นไป    </t>
  </si>
  <si>
    <t xml:space="preserve">WU3-3-15 ร้อยละของหลักสูตรที่ส่งเสริมความเป็นนานาชาติ (Bilingual /English program/ International program)   </t>
  </si>
  <si>
    <t>ศูนย์สหกิจศึกษาฯ</t>
  </si>
  <si>
    <r>
      <rPr>
        <sz val="12"/>
        <rFont val="TH SarabunPSK"/>
        <family val="2"/>
      </rPr>
      <t>≥</t>
    </r>
    <r>
      <rPr>
        <i/>
        <sz val="12"/>
        <rFont val="TH SarabunPSK"/>
        <family val="2"/>
      </rPr>
      <t>1500</t>
    </r>
  </si>
  <si>
    <t xml:space="preserve">WU3-3-14 จำนวนผู้เรียนที่เข้าร่วมการจัดการศึกษาเชิงบูรณาการกับการทำงาน (ระบบสหกิจศึกษา) มีเพิ่มขึ้น </t>
  </si>
  <si>
    <r>
      <rPr>
        <sz val="12"/>
        <rFont val="TH SarabunPSK"/>
        <family val="2"/>
      </rPr>
      <t>≥</t>
    </r>
    <r>
      <rPr>
        <i/>
        <sz val="12"/>
        <rFont val="TH SarabunPSK"/>
        <family val="2"/>
      </rPr>
      <t xml:space="preserve"> 1,050 </t>
    </r>
  </si>
  <si>
    <t xml:space="preserve">WU3-3-13 จำนวนสถานประกอบการในระดับชาติหรือนานาชาติที่เข้าร่วมโครงการสหกิจศึกษา </t>
  </si>
  <si>
    <t xml:space="preserve">WU3-3-12 ร้อยละของอาจารย์ที่มีคุณสมบัติผู้สอน (Descriptor) ผ่านเกณฑ์ UK Professional  Standards Framework ตั้งแต่ระดับ Associate Fellow ขึ้นไป </t>
  </si>
  <si>
    <t xml:space="preserve">WU3-3-11 คะแนนเฉลี่ยผลการดำเนินงานด้านการวางระบบผู้สอนและกระบวนการจัดการเรียนการสอน </t>
  </si>
  <si>
    <t xml:space="preserve">WU3-3-10 คะแนนเฉลี่ยผลการดำเนินงานด้านสาระของรายวิชาในหลักสูตร </t>
  </si>
  <si>
    <t>ศูนย์นวัตกรรมการเรียนการสอน/ศูนย์บรรณสารและสื่อการศึกษา</t>
  </si>
  <si>
    <t xml:space="preserve">WU3-3-9 ร้อยละของรายวิชาที่มีการนำนวัตกรรมไปใช้ในการจัดการเรียนการสอน  </t>
  </si>
  <si>
    <t xml:space="preserve">WU3-2-8 คะแนนเฉลี่ยผลการดำเนินงานด้านการประเมินผู้เรียน </t>
  </si>
  <si>
    <t xml:space="preserve">WU3-2-7 คะแนนเฉลี่ยผลการดำเนินงานด้านผลที่เกิดกับนักศึกษา  </t>
  </si>
  <si>
    <t xml:space="preserve">WU3-2-6 ร้อยละของรายวิชาที่มีการประเมินผู้เรียนแบบ Formative Assessment รายหัวข้อ/รายสัปดาห์  </t>
  </si>
  <si>
    <t xml:space="preserve">WU3-2-5 ร้อยละของนักศึกษาทุกหลักสูตรที่สอบผ่าน Exit  Exam /ใบประกอบวิชาชีพ /Comprehensive Exam  </t>
  </si>
  <si>
    <r>
      <rPr>
        <sz val="12"/>
        <rFont val="TH SarabunPSK"/>
        <family val="2"/>
      </rPr>
      <t>≥</t>
    </r>
    <r>
      <rPr>
        <i/>
        <sz val="12"/>
        <rFont val="TH SarabunPSK"/>
        <family val="2"/>
      </rPr>
      <t xml:space="preserve">40 </t>
    </r>
  </si>
  <si>
    <t xml:space="preserve">WU3-1-4 จำนวนหลักสูตรที่ปรับปรุงหรือเปิดใหม่ตามความต้องการของสังคม หรือตอบสนองการปฏิวัติอุตสาหกรรมยุคที่ 4 หรือตรงกับ Requirement ระบบมาตรฐานนานาชาติ  </t>
  </si>
  <si>
    <t xml:space="preserve"> ร้อยละ</t>
  </si>
  <si>
    <t xml:space="preserve">WU3-1-3 ร้อยละของผลการดำเนินงานตามตัวบ่งชี้การดำเนินงานตามกรอบมาตรฐานคุณวุฒิระดับอุดมศึกษา </t>
  </si>
  <si>
    <t xml:space="preserve">WU3-1-2 คะแนนเฉลี่ยผลการบริหารจัดการหลักสูตรโดยรวม   </t>
  </si>
  <si>
    <r>
      <rPr>
        <sz val="12"/>
        <rFont val="Calibri"/>
        <family val="2"/>
      </rPr>
      <t>≥</t>
    </r>
    <r>
      <rPr>
        <i/>
        <sz val="12"/>
        <rFont val="TH SarabunPSK"/>
        <family val="2"/>
      </rPr>
      <t>90</t>
    </r>
  </si>
  <si>
    <t>WU3-1-1 ร้อยละของหลักสูตรที่ผ่านการประกันคุณภาพการศึกษาภายในหรือเทียบเท่าระดับดี</t>
  </si>
  <si>
    <t>งานสนับสนุนการพัฒนาวิชาการที่ตอบสนองยุทธศาสตร์การปฏิรูปการเรียนการสอนโดยใช้รูปแบบและวิทยาการสมัยใหม่เพื่อมู่งสู่ความเป็นสากล</t>
  </si>
  <si>
    <t>วิทยาการสมัยใหม่เพื่อมู่งสู่ความเป็นสากล</t>
  </si>
  <si>
    <t>แผนงานรอง  แผนงานสนับสนุนการดำเนินงานเชิงนโยบายด้านพัฒนาวิชาการที่ตอบสนองยุทธศาสตร์การปฏิรูปการเรียนการสอนโดยใช้รูปแบบและ</t>
  </si>
  <si>
    <t xml:space="preserve">49. ร้อยละของนักศึกษาที่ได้รับการเสนองานจากสถานประกอบการที่ไปปฏิบัติงานสหกิจศึกษาถ้ามีตำแหน่งว่าง  </t>
  </si>
  <si>
    <t>48. ร้อยละของโครงงาน/การปฏิบัติงานสหกิจศึกษาที่สถานประกอบการนำไปใช้ประโยชน์</t>
  </si>
  <si>
    <t xml:space="preserve">47. สถานประกอบการมีความพึงพอใจต่อการปฏิบัติงานของนักศึกษาสหกิจศึกษา </t>
  </si>
  <si>
    <t>ศูนย์บรรณสารฯ</t>
  </si>
  <si>
    <t xml:space="preserve">46.ทรัพยากรสารสนเทศและสื่อการเรียนรู้ที่สอดคล้องกับหลักสูตรการเรียนการสอน </t>
  </si>
  <si>
    <t>1 : 1</t>
  </si>
  <si>
    <t xml:space="preserve"> คน : เครื่อง</t>
  </si>
  <si>
    <t>45. อัตราส่วนของจำนวนบุคลากรต่อจำนวนเครื่องคอมพิวเตอร์</t>
  </si>
  <si>
    <t>8 : 1</t>
  </si>
  <si>
    <t>44.อัตราส่วนของจำนวนนักศึกษาต่อจำนวนเครื่องคอมพิวเตอร์</t>
  </si>
  <si>
    <t xml:space="preserve"> รายวิชา</t>
  </si>
  <si>
    <t>43.จำนวนรายวิชาที่จัดการเรียนการสอนแบบใช้ปัญหาเป็นฐาน (PBL) หรือเน้นผู้เรียนเป็นสำคัญ</t>
  </si>
  <si>
    <t xml:space="preserve"> หลักสูตร</t>
  </si>
  <si>
    <t xml:space="preserve">42.ปรับปรุงหลักสูตร </t>
  </si>
  <si>
    <t>41.พัฒนาหลักสูตร</t>
  </si>
  <si>
    <t>40. จำนวนกิจกรรมเชิงพัฒนาและบริการวิชาการด้านสหกิจศึกษาร่วมกับเครือข่ายย่อย C7 สหกิจศึกษาภาคใต้ตอนบนรวมทั้งระดับประเทศและนานาชาติร่วมกับสมาคมสหกิจศึกษาไทย</t>
  </si>
  <si>
    <t xml:space="preserve">39.จำนวนนักศึกษาแลกเปลี่ยนด้านสหกิจศึกษากับมหาวิทยาลัยต่างประเทศ </t>
  </si>
  <si>
    <t xml:space="preserve">     - ต่างประเทศ</t>
  </si>
  <si>
    <t xml:space="preserve">     - ในประเทศ</t>
  </si>
  <si>
    <t>38. จำนวนนักศึกษาที่ปฏิบัติงานสหกิจศึกษา</t>
  </si>
  <si>
    <t>37.ปริมาณการใช้ฐานข้อมูลที่เพิ่มขึ้น</t>
  </si>
  <si>
    <t>ศูนย์เครื่องมือวิทยาศาสตร์ฯ</t>
  </si>
  <si>
    <t>&gt;15</t>
  </si>
  <si>
    <t>รายการ</t>
  </si>
  <si>
    <t>36.จำนวนวัสดุและครุภัณฑ์ที่เกิดจากการพัฒนา</t>
  </si>
  <si>
    <t>งานวิจัย</t>
  </si>
  <si>
    <t xml:space="preserve">     - อาจารย์ </t>
  </si>
  <si>
    <t>วิทยา นิพนธ์</t>
  </si>
  <si>
    <t xml:space="preserve">     - นักศึกษาระดับบัณฑิตศึกษา</t>
  </si>
  <si>
    <t>35.บริการเพื่อการเรียนการสอนและการวิจัย (ทางห้องปฏิบัติการ) แก่</t>
  </si>
  <si>
    <t>งานปฏิรูปการเรียนการสอนโดยใช้รูปแบบและวิทยาการสมัยใหม่</t>
  </si>
  <si>
    <t>แผนงานรอง  แผนงานปฏิรูปการเรียนการสอนสู่ความเป็นสากล</t>
  </si>
  <si>
    <t>แผนงานหลัก แผนงานปฏิรูปการเรียนรู้</t>
  </si>
  <si>
    <t>ยุทธศาสตร์ที่ 3 การปฏิรูปการเรียนการสอนโดยใช้รูปแบบและวิทยาการสมัยใหม่เพื่อมู่งสู่ความเป็นสากล</t>
  </si>
  <si>
    <t xml:space="preserve"> WU2-4-10 คะแนนเฉลี่ยผลการดำเนินงานด้านผลที่เกิดกับอาจารย์     </t>
  </si>
  <si>
    <t xml:space="preserve">WU2-4-9  คะแนนเฉลี่ยผลการดำเนินงานด้านการบริหารและพัฒนาอาจารย์ </t>
  </si>
  <si>
    <r>
      <rPr>
        <sz val="12"/>
        <rFont val="Calibri"/>
        <family val="2"/>
      </rPr>
      <t>≥</t>
    </r>
    <r>
      <rPr>
        <i/>
        <sz val="12"/>
        <rFont val="TH SarabunPSK"/>
        <family val="2"/>
      </rPr>
      <t>80</t>
    </r>
  </si>
  <si>
    <t>WU2-3-4  ร้อยละของหน่วยงานที่มีผลการดำเนินงานบรรลุเป้าหมายตามแผนไม่น้อยกว่าร้อยละ 80</t>
  </si>
  <si>
    <t xml:space="preserve">WU2-2-3 ร้อยละความพึงพอใจของผู้รับบริการ (นักศึกษา บุคลากรและประชาชน) </t>
  </si>
  <si>
    <t xml:space="preserve">WU2-1-2 คะแนนเฉลี่ยผลการประเมินคุณภาพการศึกษาภายในระดับมหาวิทยาลัย </t>
  </si>
  <si>
    <t xml:space="preserve">WU2-1-1 คะแนนเฉลี่ยผลการประเมินคุณภาพการศึกษาภายในระดับสำนักวิชา  </t>
  </si>
  <si>
    <t>งานสนับสนุนการพัฒนาวิชาการที่ตอบสนองยุทธศาสตร์การพัฒนาองค์กรฯ</t>
  </si>
  <si>
    <t>แผนงานรอง แผนงานสนับสนุนการดำเนินงานเชิงนโยบายด้านพัฒนาวิชาการที่ตอบสนองยุทธศาสตร์การพัฒนาองค์กรฯ</t>
  </si>
  <si>
    <t>กิจกรรม</t>
  </si>
  <si>
    <t xml:space="preserve">34.จำนวนกิจกรรมที่ส่งเสริมประสิทธิภาพการสอน </t>
  </si>
  <si>
    <t xml:space="preserve">33.จำนวนกิจกรรมที่ส่งเสริมและพัฒนาการเรียนรู้เชิงรุก </t>
  </si>
  <si>
    <t>งานพัฒนาบุคลากร</t>
  </si>
  <si>
    <t>แผนงานรอง แผนงานพัฒนาองค์กรและบุคลากร</t>
  </si>
  <si>
    <t xml:space="preserve">32.ร้อยละของระดับความพึงพอใจของผู้รับบริการ </t>
  </si>
  <si>
    <t>31.ร้อยละของระบบงานสารสนเทศและซอฟต์แวร์ประยุกต์ที่พัฒนาแล้วเสร็จตามแผนงานประจำปี</t>
  </si>
  <si>
    <t>30.ร้อยละของนักศึกษาที่มีระดับความรู้ความเข้าใจที่เพิ่มขึ้นภายหลังจากเข้าร่วมโครงการฝึกอบรมต่างๆ เกี่ยวกับการประกันคุณภาพการศึกษาที่มหาวิทยาลัยจัดขึ้น</t>
  </si>
  <si>
    <t>งานบริหารจัดการกลาง</t>
  </si>
  <si>
    <t>แผนงานรอง แผนงานบริหารจัดการกลาง</t>
  </si>
  <si>
    <t>แผนงานหลัก แผนงานสนับสนุนการดำเนินงานตามภารกิจของมหาวิทยาลัย</t>
  </si>
  <si>
    <t>ยุทธศาสตร์ที่ 2 การพัฒนาองค์กรและบริหารทุนมนุษย์มุ่งสู่องค์กรสมรรถนะสูง</t>
  </si>
  <si>
    <t>รองอธิการบดีฝ่ายกิจการนศ.</t>
  </si>
  <si>
    <t>อาศรมวัฒนธรรมฯ</t>
  </si>
  <si>
    <t xml:space="preserve">WU1-3-11 ร้อยละของนักศึกษาที่เห็นความสำคัญของศิลปะและวัฒนธรรม </t>
  </si>
  <si>
    <t xml:space="preserve">WU1-3-10 ร้อยละความพึงพอใจของผู้เข้าร่วมโครงการต่อประโยชน์ของการเสริมสร้างความสัมพันธ์หรือวิถีชีวิตแบบใหม่ที่สอดคล้องกับนโยบายการพัฒนามหาวิทยาลัยหรือพัฒนาประเทศ </t>
  </si>
  <si>
    <t xml:space="preserve">WU1-3-9 ร้อยละความพึงพอใจของผู้เข้าร่วมโครงการต่อประโยชน์ของการทำนุบำรุงศิลปะและวัฒนธรรม </t>
  </si>
  <si>
    <t xml:space="preserve">WU1-3-8 จำนวนผลงาน/กิจกรรมที่เสริมสร้างความสัมพันธ์หรือวิถีชีวิตแบบใหม่ที่สอดคล้องกับนโยบายการพัฒนามหาวิทยาลัยหรือพัฒนาประเทศ </t>
  </si>
  <si>
    <t xml:space="preserve">WU1-3-7 จำนวนผลงาน/กิจกรรมที่มีการเผยแพร่ด้านทำนุบำรุงศิลปะและวัฒนธรรม </t>
  </si>
  <si>
    <t>&gt;85</t>
  </si>
  <si>
    <t>29.ความพีงพอใจของผู้รับบริการ</t>
  </si>
  <si>
    <t>&gt;7</t>
  </si>
  <si>
    <t>28.โครงการ/กิจกรรมในการอนุรักษ์พัฒนาและสร้างเสริมเอกลักษณ์ ศิลปะและวัฒนธรรมต่อจำนวนนักศึกษา</t>
  </si>
  <si>
    <t xml:space="preserve">27.ผู้เข้าร่วมโครงการมีความรู้ความเข้าใจในศิลปะและวัฒนธรรมเพิ่มขึ้น </t>
  </si>
  <si>
    <t>26.จำนวนผู้เข้าร่วมโครงการ/กิจกรรมด้านศิลปะและวัฒนธรรม</t>
  </si>
  <si>
    <t>25. จำนวนโครงการ/กิจกรรมด้านศิลปวัฒนธรรม</t>
  </si>
  <si>
    <t>งานทำนุบำรุงศิลปะและวัฒนธรรม</t>
  </si>
  <si>
    <t>แผนงานรอง แผนงานทำนุบำรุงศิลปะและวัฒนธรรม</t>
  </si>
  <si>
    <t>แผนงานหลัก แผนงานศาสนา ศิลปะ และวัฒนธรรม</t>
  </si>
  <si>
    <t>สรุปภาพรวมการดำเนินงานของทุกสำนักวิชาที่ได้รับการจัดสรรงบประมาณ</t>
  </si>
  <si>
    <t>24. จำนวนโครงการบูรณาการพันธกิจสัมพันธ์กับชุมชน</t>
  </si>
  <si>
    <t>งานสนับสนุนการบูรณาการพันธกิจสัมพันธ์กับชุมชน</t>
  </si>
  <si>
    <t>แผนงานรอง แผนงานสนับสนุนการดำเนินงานเชิงนโยบายด้านบูรณาการพันธกิจสัมพันธ์กับชุมชน</t>
  </si>
  <si>
    <t>อุทยานพฤกษศาสตร์</t>
  </si>
  <si>
    <t>WU1-3-6 ร้อยละความพึงพอใจของผู้รับบริการ/หน่วยงาน/องค์กรที่รับบริการวิชาการและวิชาชีพ ต่อประโยชน์จากการบริการ</t>
  </si>
  <si>
    <t>WU1-3-5  ร้อยละของผู้เข้ารับบริการที่มีความรู้เพิ่มขึ้นจากการเข้ารับบริการ</t>
  </si>
  <si>
    <t>(จำนวนอาจารย์ประจำทั้งหมดใช้ข้อมูลจากฐานข้อมูล ทมอ.)</t>
  </si>
  <si>
    <t>WU1-2-3  ร้อยละขององค์ความรู้และสิ่งประดิษฐ์ที่นำไปใช้หรือแก้ไขปัญหา ชุมชน  ท้องถิ่นต่อจำนวนอาจารย์ประจำทั้งหมด</t>
  </si>
  <si>
    <t>งานอนุรักษ์พันธุกรรมพืชอันเนื่องมาจากพระราชดำริสมเด็จพระเทพรัตนราชสุดา สยามบรมราชกุมารี</t>
  </si>
  <si>
    <t>ศูนย์บริการวิชาการ/หน่วยงานที่ให้บริการวิชาการ</t>
  </si>
  <si>
    <t>ศูนย์บริการวิชาการ/สถาบันวิจัยและนวัตกรรม/อุทยานวิทยาศาสตร์ฯ</t>
  </si>
  <si>
    <t>23.รายได้จากการบริการวิเคราะห์ทดสอบ</t>
  </si>
  <si>
    <t>22. รายได้จากการบริการวิชาการ</t>
  </si>
  <si>
    <t xml:space="preserve">21. ความแม่นยำในการวินิจฉัย </t>
  </si>
  <si>
    <t>ศูนย์บริการวิขาการ</t>
  </si>
  <si>
    <t>20. จำนวนผู้รับบริการที่สามารถนำเอาความรู้ไปใช้ประโยชน์</t>
  </si>
  <si>
    <t>19. ความพึงพอใจของผู้รับบริการ /หน่วยงาน/องค์กรที่รับบริการวิชาการและวิชาชีพ</t>
  </si>
  <si>
    <t>18. จำนวนการวิเคราะห์ทดสอบ</t>
  </si>
  <si>
    <t>17. จำนวนผู้รับบริการ</t>
  </si>
  <si>
    <t xml:space="preserve">16. จำนวนการจัดอบรมและสัมมนา </t>
  </si>
  <si>
    <t>งานบริการวิชาการแก่ชุมชน</t>
  </si>
  <si>
    <t>แผนงานรอง แผนงานบริการวิชาการแก่สังคม</t>
  </si>
  <si>
    <t>แผนงานหลัก แผนงานบริการวิชาการแก่สังคม</t>
  </si>
  <si>
    <r>
      <rPr>
        <sz val="12"/>
        <rFont val="Calibri"/>
        <family val="2"/>
      </rPr>
      <t>≥</t>
    </r>
    <r>
      <rPr>
        <i/>
        <sz val="12"/>
        <rFont val="TH SarabunPSK"/>
        <family val="2"/>
      </rPr>
      <t>3</t>
    </r>
  </si>
  <si>
    <t xml:space="preserve">WU1-4-17 จำนวนผลงานวิจัยที่ภาคเอกชนนำไปพัฒนาต่อยอดเพื่อสร้างมูลค่าเพิ่ม </t>
  </si>
  <si>
    <t xml:space="preserve">WU1-4-16 จำนวนครั้งของวารสารวิชาการที่มีการพัฒนาคุณภาพในระดับที่สูงขึ้น (ในฐานข้อมูล TCI/ACI/Scopus/ISI)       </t>
  </si>
  <si>
    <t xml:space="preserve">WU1-4-15 ร้อยละของอาจารย์ที่ทำวิจัยต่อจำนวนอาจารย์ประจำทั้งหมด </t>
  </si>
  <si>
    <t xml:space="preserve">WU1-4-14 ร้อยละของผลรวมถ่วงน้ำหนักของผลงานทางวิชาการของอาจารย์ประจำหลักสูตรระดับปริญญาเอก </t>
  </si>
  <si>
    <t xml:space="preserve">WU1-4-13 ร้อยละของผลรวมถ่วงน้ำหนักของผลงานทางวิชาการของอาจารย์ประจำหลักสูตรระดับปริญญาโท </t>
  </si>
  <si>
    <t>WU1-4-12 ร้อยละของผลรวมถ่วงน้ำหนักของผลงานทางวิชาการของอาจารย์ประจำหลักสูตรระดับปริญญาตรี</t>
  </si>
  <si>
    <t>สถาบันวิจัยและนวัตกรรม/อุทยานวิทยาศาสตร์ฯ/สถาบันวิจัยวิทยาการสุขภาพ</t>
  </si>
  <si>
    <t>³40</t>
  </si>
  <si>
    <t xml:space="preserve">WU1-3-4 จำนวนข้อเสนอโครงการวิจัยเชิงพื้นที่ที่ได้รับงบประมาณจากองค์กรภายนอก </t>
  </si>
  <si>
    <t>WU1-1-2 ร้อยละของการอ้างอิงถึงผลงานที่ตีพิมพ์ในฐานข้อมูลระดับชาติหรือนานาชาติต่อจำนวนอาจารย์ประจำทั้งหมด</t>
  </si>
  <si>
    <t xml:space="preserve">WU1-1-1 ร้อยละของงานวิจัยและงานสร้างสรรค์ที่ตีพิมพ์เผยแพร่ในวารสารต่อจำนวนอาจารย์ประจำทั้งหมด </t>
  </si>
  <si>
    <t>15.จำนวนโครงการพัฒนาศักยภาพวิจัย</t>
  </si>
  <si>
    <t>งานสนับสนุนการพัฒนาศักยภาพการวิจัย</t>
  </si>
  <si>
    <t>แผนงานรอง แผนงานสนับสนุนการดำเนินงานเชิงนโยบายด้านสนับสนุนการวิจัย</t>
  </si>
  <si>
    <t>14.จำนวนโครงการวิจัยเพื่อพัฒนาระบบโครงสร้างพื้นฐาน และปัจจัยเอื้อที่สนับสนุนการวิจัยและนวัตกรรม</t>
  </si>
  <si>
    <t>โครงการพัฒนาระบบโครงสร้างพื้นฐานและปัจจัยเอื้อที่สนับสนุนการวิจัยและนวัตกรรม</t>
  </si>
  <si>
    <t>13.จำนวนโครงการวิจัยที่สามารถนำไปใช้ในการพัฒนาชุมชนและสังคม</t>
  </si>
  <si>
    <t>12.จำนวนโครงการวิจัยที่สามารถเป็นแนวทางในการกำหนดนโยบายของภาครัฐและหน่วยงานที่รับผิดชอบ</t>
  </si>
  <si>
    <t>โครงการวิจัยและนวัตกรรมเพื่อแก้ปัญหาหรือสร้างความเข้มแข็งด้านสังคม ชุมชน ความมั่นคงและคุณภาพชีวิตประชาชนตามยุทธศาสตร์ของประเทศ</t>
  </si>
  <si>
    <t>11.จำนวนโครงการวิจัยและนวัตกรรมสอดคล้องกับอุตสาหกรรมและคลัสเตอร์เป้าหมายและข้อริเริ่มของรัฐบาล</t>
  </si>
  <si>
    <t>โครงการวิจัยและนวัตกรรมในอุตสาหกรรมยุทธศาสตร์และเป้าหมายของประเทศ</t>
  </si>
  <si>
    <t>10.จำนวนโครงการวิจัยประยุกต์เชิงลึกหรือต่อยอดเพื่อนำไปใช้แก้ไขปัญหาการดำเนินงานของหน่วยงาน</t>
  </si>
  <si>
    <t>9.จำนวนโครงการวิจัยพื้นฐานเพื่อสร้างสะสมองค์ความรู้ทางด้านวิชาการเชิงลึกที่มีศักยภาพตามสาขาการวิจัย</t>
  </si>
  <si>
    <t>โครงการวิจัยเพื่อสร้าง สะสมองค์ความรู้ที่มีศักยภาพ</t>
  </si>
  <si>
    <t>แผนงานรอง แผนงานบูรณาการส่งเสริมการวิจัยและพัฒนา</t>
  </si>
  <si>
    <t>8. ร้อยละของโครงการวิจัยที่ยื่นขอเข้าใช้ห้องปฏิบัติการ</t>
  </si>
  <si>
    <t xml:space="preserve">7.ร้อยละของระดับความพึงพอใจของผู้รับบริการ </t>
  </si>
  <si>
    <t>6.จำนวนกิจกรรมที่ทำร่วมกันของสำนักวิชาทางด้านวิทยาศาสตร์สุขภาพ</t>
  </si>
  <si>
    <t>5.จำนวนการให้บริการวิจัยแก่บุคลากรทั้งภายในและภายนอก</t>
  </si>
  <si>
    <t>งานสนับสนุนการวิจัยวิทยาการสุขภาพ</t>
  </si>
  <si>
    <t xml:space="preserve">4. จำนวนเงินทุนภายนอก (เข้ามาระหว่างปี) </t>
  </si>
  <si>
    <t xml:space="preserve">3.จำนวนโครงการวิจัยที่มีการเผยแพร่ในวารสารหรือนำไปอ้างอิงในระดับชาติหรือนานาชาติหรือนำไปใช้งาน </t>
  </si>
  <si>
    <t>2.จำนวนโครงการวิจัยที่แล้วเสร็จ</t>
  </si>
  <si>
    <t xml:space="preserve">     - ทุนเชื่อมโยงบัณฑิตศึกษา</t>
  </si>
  <si>
    <t xml:space="preserve">     - ทุนภายนอก</t>
  </si>
  <si>
    <t xml:space="preserve">    - ทุน มวล.สมทบกับแหล่งทุนภายนอก</t>
  </si>
  <si>
    <t xml:space="preserve">    - ทุนภายในต่อเนื่อง</t>
  </si>
  <si>
    <t xml:space="preserve">    - ทุนภายใน</t>
  </si>
  <si>
    <t xml:space="preserve">    - งบประมาณแผ่นดิน</t>
  </si>
  <si>
    <t>1.จำนวนโครงการวิจัยใหม่</t>
  </si>
  <si>
    <t>งานวิจัย พัฒนา และถ่ายทอดเทคโนโลยี</t>
  </si>
  <si>
    <t>แผนงานรอง แผนงานวิจัยและพัฒนา</t>
  </si>
  <si>
    <t>แผนงานหลัก แผนงานวิจัย</t>
  </si>
  <si>
    <t>ยุทธศาสตร์ที่ 1 การพัฒนาความเป็นเลิศทางการวิจัย บริการวิชาการ และการทำนุบำรุงศิลปะและวัฒนธรรมเพื่อตอบสนองต่อการพัฒนาประเทศ</t>
  </si>
  <si>
    <t>(ใช้ข้อมูลกลางที่ส่วนแผนงานรวบรวมจากส่วนบริการกลาง)</t>
  </si>
  <si>
    <t xml:space="preserve">     *ค่าน้ำมัน</t>
  </si>
  <si>
    <t>(ใช้ข้อมูลกลางที่ส่วนแผนงานรวบรวมจากส่วนอาคารสถานที่)</t>
  </si>
  <si>
    <t xml:space="preserve">    *ค่าไฟฟ้า</t>
  </si>
  <si>
    <t xml:space="preserve">(รายงานในการประชุมติดตามผลรอบสิ้นปีงบประมาณ) </t>
  </si>
  <si>
    <t>......</t>
  </si>
  <si>
    <t xml:space="preserve"> - ร้อยละของการประหยัดพลังงาน</t>
  </si>
  <si>
    <t>(รายงานในการประชุมติดตามผลรอบสิ้นปีงบประมาณ)</t>
  </si>
  <si>
    <t xml:space="preserve"> - ร้อยละของการประเมินความพึงพอใจจากผู้ใช้บริการ</t>
  </si>
  <si>
    <t>(ใช้ข้อมูลผลการใช้จ่ายงบประมาณล่าสุดจากระบบ MIS )</t>
  </si>
  <si>
    <t xml:space="preserve"> - ร้อยละของการดำเนินงานและการใช้จ่ายงบประมาณตามแผนปฏิบัติการประจำปี</t>
  </si>
  <si>
    <t>(ใช้ข้อมูลผลการตรวจประเมินครั้งที่ 1)</t>
  </si>
  <si>
    <t xml:space="preserve"> - ร้อยละหรือคะแนนประเมิน 5ส</t>
  </si>
  <si>
    <t xml:space="preserve"> - ร้อยละการบันทึกงานประจำวันของพนักงาน</t>
  </si>
  <si>
    <t>(ใช้ข้อมูลล่าสุด ณ สิ้นเดือนกุมภาพันธ์ 2561)</t>
  </si>
  <si>
    <t xml:space="preserve"> - ร้อยละของผลสำเร็จการใช้ระบบ WU E-Office</t>
  </si>
  <si>
    <t xml:space="preserve">    * ภารกิจยุทธศาสตร์หรือนโยบายเร่งด่วน</t>
  </si>
  <si>
    <t xml:space="preserve">    * ภารกิจหลักของหน่วยงาน</t>
  </si>
  <si>
    <t xml:space="preserve"> - ร้อยละความสำเร็จตามเป้าหมายผลผลิตของหน่วยงาน</t>
  </si>
  <si>
    <t>(เป็นตัวชี้วัดเพื่อการประเมินผลการปฏิบัติงานพนักงานตามประกาศของมหาวิทยาลัย)</t>
  </si>
  <si>
    <t>ตัวชี้วัดเพื่อประเมินผลสำเร็จของหน่วยงาน</t>
  </si>
  <si>
    <t>ผู้บริหารที่กำกับดูแล</t>
  </si>
  <si>
    <t>หน่วยงานที่รับผิดชอบ</t>
  </si>
  <si>
    <t>ผลการดำเนินงาน</t>
  </si>
  <si>
    <t>ผล</t>
  </si>
  <si>
    <t>แผน</t>
  </si>
  <si>
    <t>หน่วย</t>
  </si>
  <si>
    <t>ตัวชี้วัด</t>
  </si>
  <si>
    <t>ในการนำเสนอ (ให้เวลาในการนำเสนอผลการดำเนินงานหน่วยงานละ 10 นาที)</t>
  </si>
  <si>
    <t>ใช้ตัวชี้วัดอื่น ๆ ที่ระบุไว้ในแผนปฏิบัติการประจำปีของหน่วยงานมานำเสนอผลการดำเนินงานได้ ทั้งนี้ ให้เลือกเฉพาะตัวชี้วัดผลผลิตที่สำคัญ เพื่อให้เหมาะสมกับเวลาที่ใช้</t>
  </si>
  <si>
    <t>หมายเหตุ ตัวชี้วัดตามภารกิจพื้นฐานดังแสดงในตารางเป็นการดึงมาเฉพาะตัวชี้วัดผลผลิตหลักซึ่งอาจไม่ครบถ้วนทุกภารกิจหลักของทุกหน่วยงาน ดังนั้น หน่วยงานสามารถ</t>
  </si>
  <si>
    <t>กลุ่มศูนย์/สถาบัน</t>
  </si>
  <si>
    <t xml:space="preserve">สรุปตัวชี้วัดตามภารกิจพื้นฐาน ตัวชี้วัดยุทธศาสตร์ และตัวชี้วัดเพื่อการประเมินหน่วยงานประจำปีงบประมาณ 2561 (รอบครึ่งปีงบประมาณ)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</si>
</sst>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_-;\-* #,##0_-;_-* &quot;-&quot;??_-;_-@_-"/>
    <numFmt numFmtId="188" formatCode="#,##0.00_ ;\-#,##0.00\ "/>
    <numFmt numFmtId="189" formatCode="_-* #,##0.0_-;\-* #,##0.0_-;_-* &quot;-&quot;??_-;_-@_-"/>
  </numFmts>
  <fonts count="18" x14ac:knownFonts="1"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sz val="12"/>
      <name val="TH SarabunPSK"/>
      <family val="2"/>
    </font>
    <font>
      <sz val="12"/>
      <color indexed="10"/>
      <name val="TH SarabunPSK"/>
      <family val="2"/>
    </font>
    <font>
      <i/>
      <sz val="12"/>
      <name val="TH SarabunPSK"/>
      <family val="2"/>
    </font>
    <font>
      <i/>
      <sz val="12"/>
      <color indexed="10"/>
      <name val="TH SarabunPSK"/>
      <family val="2"/>
    </font>
    <font>
      <b/>
      <sz val="12"/>
      <name val="TH SarabunPSK"/>
      <family val="2"/>
    </font>
    <font>
      <sz val="14"/>
      <name val="Cordia New"/>
      <family val="2"/>
    </font>
    <font>
      <sz val="12"/>
      <color rgb="FFFF0000"/>
      <name val="TH SarabunPSK"/>
      <family val="2"/>
    </font>
    <font>
      <sz val="10"/>
      <name val="Arial"/>
      <family val="2"/>
    </font>
    <font>
      <sz val="12"/>
      <name val="Calibri"/>
      <family val="2"/>
    </font>
    <font>
      <i/>
      <sz val="11"/>
      <name val="TH SarabunPSK"/>
      <family val="2"/>
    </font>
    <font>
      <i/>
      <sz val="12"/>
      <color indexed="8"/>
      <name val="TH SarabunPSK"/>
      <family val="2"/>
    </font>
    <font>
      <i/>
      <sz val="12"/>
      <color rgb="FFFF0000"/>
      <name val="TH SarabunPSK"/>
      <family val="2"/>
    </font>
    <font>
      <sz val="11"/>
      <color indexed="10"/>
      <name val="TH SarabunPSK"/>
      <family val="2"/>
    </font>
    <font>
      <b/>
      <sz val="12"/>
      <color rgb="FFFF0000"/>
      <name val="TH SarabunPSK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7" fillId="0" borderId="0"/>
  </cellStyleXfs>
  <cellXfs count="244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187" fontId="3" fillId="0" borderId="0" xfId="1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187" fontId="3" fillId="0" borderId="1" xfId="1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187" fontId="4" fillId="2" borderId="1" xfId="1" applyNumberFormat="1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187" fontId="3" fillId="0" borderId="2" xfId="1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187" fontId="4" fillId="2" borderId="3" xfId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187" fontId="3" fillId="0" borderId="2" xfId="1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/>
    </xf>
    <xf numFmtId="0" fontId="6" fillId="3" borderId="2" xfId="0" applyFont="1" applyFill="1" applyBorder="1" applyAlignment="1">
      <alignment vertical="top"/>
    </xf>
    <xf numFmtId="0" fontId="2" fillId="4" borderId="2" xfId="0" applyFont="1" applyFill="1" applyBorder="1" applyAlignment="1">
      <alignment vertical="top"/>
    </xf>
    <xf numFmtId="0" fontId="3" fillId="4" borderId="2" xfId="0" applyFont="1" applyFill="1" applyBorder="1" applyAlignment="1">
      <alignment vertical="top"/>
    </xf>
    <xf numFmtId="187" fontId="3" fillId="4" borderId="2" xfId="1" applyNumberFormat="1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left" vertical="top"/>
    </xf>
    <xf numFmtId="0" fontId="6" fillId="4" borderId="2" xfId="0" applyFont="1" applyFill="1" applyBorder="1"/>
    <xf numFmtId="0" fontId="6" fillId="5" borderId="2" xfId="0" applyFont="1" applyFill="1" applyBorder="1" applyAlignment="1">
      <alignment horizontal="center" vertical="top" wrapText="1"/>
    </xf>
    <xf numFmtId="187" fontId="6" fillId="5" borderId="2" xfId="1" applyNumberFormat="1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left" vertical="top" wrapText="1"/>
    </xf>
    <xf numFmtId="43" fontId="6" fillId="5" borderId="2" xfId="3" applyFont="1" applyFill="1" applyBorder="1" applyAlignment="1"/>
    <xf numFmtId="0" fontId="2" fillId="0" borderId="0" xfId="0" applyFont="1" applyFill="1"/>
    <xf numFmtId="0" fontId="2" fillId="6" borderId="2" xfId="0" applyFont="1" applyFill="1" applyBorder="1" applyAlignment="1">
      <alignment vertical="top"/>
    </xf>
    <xf numFmtId="0" fontId="3" fillId="6" borderId="2" xfId="0" applyFont="1" applyFill="1" applyBorder="1" applyAlignment="1">
      <alignment vertical="top" wrapText="1"/>
    </xf>
    <xf numFmtId="187" fontId="3" fillId="6" borderId="2" xfId="1" applyNumberFormat="1" applyFont="1" applyFill="1" applyBorder="1" applyAlignment="1">
      <alignment horizontal="center" vertical="top"/>
    </xf>
    <xf numFmtId="0" fontId="2" fillId="6" borderId="2" xfId="0" applyFont="1" applyFill="1" applyBorder="1" applyAlignment="1">
      <alignment horizontal="center" vertical="top"/>
    </xf>
    <xf numFmtId="0" fontId="2" fillId="6" borderId="2" xfId="0" applyFont="1" applyFill="1" applyBorder="1" applyAlignment="1">
      <alignment horizontal="left" vertical="top"/>
    </xf>
    <xf numFmtId="43" fontId="6" fillId="6" borderId="3" xfId="1" applyFont="1" applyFill="1" applyBorder="1" applyAlignment="1">
      <alignment horizontal="left" vertical="center"/>
    </xf>
    <xf numFmtId="0" fontId="2" fillId="7" borderId="2" xfId="0" applyFont="1" applyFill="1" applyBorder="1" applyAlignment="1">
      <alignment vertical="top"/>
    </xf>
    <xf numFmtId="0" fontId="3" fillId="7" borderId="2" xfId="0" applyFont="1" applyFill="1" applyBorder="1" applyAlignment="1">
      <alignment vertical="top" wrapText="1"/>
    </xf>
    <xf numFmtId="187" fontId="3" fillId="7" borderId="2" xfId="1" applyNumberFormat="1" applyFont="1" applyFill="1" applyBorder="1" applyAlignment="1">
      <alignment horizontal="center" vertical="top"/>
    </xf>
    <xf numFmtId="0" fontId="2" fillId="7" borderId="2" xfId="0" applyFont="1" applyFill="1" applyBorder="1" applyAlignment="1">
      <alignment horizontal="center" vertical="top"/>
    </xf>
    <xf numFmtId="0" fontId="2" fillId="7" borderId="2" xfId="0" applyFont="1" applyFill="1" applyBorder="1" applyAlignment="1">
      <alignment horizontal="left" vertical="top"/>
    </xf>
    <xf numFmtId="187" fontId="6" fillId="7" borderId="4" xfId="1" applyNumberFormat="1" applyFont="1" applyFill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187" fontId="4" fillId="0" borderId="5" xfId="1" applyNumberFormat="1" applyFont="1" applyBorder="1" applyAlignment="1">
      <alignment vertical="top" wrapText="1"/>
    </xf>
    <xf numFmtId="0" fontId="3" fillId="0" borderId="2" xfId="0" applyFont="1" applyFill="1" applyBorder="1" applyAlignment="1">
      <alignment vertical="top"/>
    </xf>
    <xf numFmtId="0" fontId="8" fillId="0" borderId="0" xfId="0" applyFont="1" applyFill="1" applyAlignment="1">
      <alignment vertical="top" wrapText="1"/>
    </xf>
    <xf numFmtId="3" fontId="2" fillId="0" borderId="2" xfId="4" applyNumberFormat="1" applyFont="1" applyFill="1" applyBorder="1" applyAlignment="1" applyProtection="1">
      <alignment horizontal="center" vertical="top" shrinkToFit="1"/>
      <protection locked="0"/>
    </xf>
    <xf numFmtId="0" fontId="2" fillId="0" borderId="2" xfId="0" applyFont="1" applyBorder="1" applyAlignment="1">
      <alignment horizontal="left" vertical="top" wrapText="1"/>
    </xf>
    <xf numFmtId="187" fontId="4" fillId="2" borderId="4" xfId="1" applyNumberFormat="1" applyFont="1" applyFill="1" applyBorder="1" applyAlignment="1">
      <alignment vertical="top" wrapText="1"/>
    </xf>
    <xf numFmtId="187" fontId="4" fillId="2" borderId="5" xfId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3" fontId="2" fillId="0" borderId="3" xfId="0" applyNumberFormat="1" applyFont="1" applyFill="1" applyBorder="1" applyAlignment="1">
      <alignment horizontal="left" vertical="top" wrapText="1"/>
    </xf>
    <xf numFmtId="9" fontId="2" fillId="0" borderId="2" xfId="2" applyFont="1" applyBorder="1" applyAlignment="1">
      <alignment vertical="top"/>
    </xf>
    <xf numFmtId="187" fontId="2" fillId="0" borderId="2" xfId="1" applyNumberFormat="1" applyFont="1" applyBorder="1" applyAlignment="1">
      <alignment horizontal="center" vertical="top" shrinkToFit="1"/>
    </xf>
    <xf numFmtId="3" fontId="2" fillId="0" borderId="2" xfId="4" applyNumberFormat="1" applyFont="1" applyFill="1" applyBorder="1" applyAlignment="1" applyProtection="1">
      <alignment horizontal="center" vertical="top"/>
      <protection locked="0"/>
    </xf>
    <xf numFmtId="0" fontId="2" fillId="0" borderId="3" xfId="4" applyFont="1" applyBorder="1" applyAlignment="1" applyProtection="1">
      <alignment vertical="top" wrapText="1"/>
      <protection locked="0"/>
    </xf>
    <xf numFmtId="0" fontId="6" fillId="8" borderId="2" xfId="0" applyFont="1" applyFill="1" applyBorder="1" applyAlignment="1">
      <alignment vertical="top"/>
    </xf>
    <xf numFmtId="9" fontId="2" fillId="0" borderId="2" xfId="5" applyFont="1" applyBorder="1" applyAlignment="1">
      <alignment vertical="top"/>
    </xf>
    <xf numFmtId="187" fontId="2" fillId="0" borderId="2" xfId="1" applyNumberFormat="1" applyFont="1" applyBorder="1" applyAlignment="1">
      <alignment horizontal="center" vertical="top" wrapText="1"/>
    </xf>
    <xf numFmtId="0" fontId="2" fillId="0" borderId="2" xfId="4" applyFont="1" applyBorder="1" applyAlignment="1">
      <alignment horizontal="left" vertical="top"/>
    </xf>
    <xf numFmtId="187" fontId="2" fillId="0" borderId="3" xfId="1" applyNumberFormat="1" applyFont="1" applyBorder="1" applyAlignment="1">
      <alignment vertical="top" wrapText="1"/>
    </xf>
    <xf numFmtId="187" fontId="2" fillId="0" borderId="5" xfId="1" applyNumberFormat="1" applyFont="1" applyBorder="1" applyAlignment="1">
      <alignment vertical="top" wrapText="1"/>
    </xf>
    <xf numFmtId="0" fontId="2" fillId="0" borderId="0" xfId="4" applyFont="1"/>
    <xf numFmtId="3" fontId="2" fillId="0" borderId="2" xfId="0" applyNumberFormat="1" applyFont="1" applyFill="1" applyBorder="1" applyAlignment="1">
      <alignment horizontal="left" vertical="top" wrapText="1"/>
    </xf>
    <xf numFmtId="187" fontId="2" fillId="0" borderId="4" xfId="1" quotePrefix="1" applyNumberFormat="1" applyFont="1" applyFill="1" applyBorder="1" applyAlignment="1" applyProtection="1">
      <alignment horizontal="center" vertical="top"/>
      <protection locked="0"/>
    </xf>
    <xf numFmtId="3" fontId="2" fillId="0" borderId="4" xfId="4" quotePrefix="1" applyNumberFormat="1" applyFont="1" applyFill="1" applyBorder="1" applyAlignment="1" applyProtection="1">
      <alignment horizontal="center" vertical="top"/>
      <protection locked="0"/>
    </xf>
    <xf numFmtId="187" fontId="2" fillId="0" borderId="4" xfId="1" applyNumberFormat="1" applyFont="1" applyBorder="1" applyAlignment="1">
      <alignment vertical="top" wrapText="1"/>
    </xf>
    <xf numFmtId="0" fontId="4" fillId="0" borderId="5" xfId="0" applyFont="1" applyFill="1" applyBorder="1" applyAlignment="1" applyProtection="1">
      <alignment horizontal="left" vertical="top" wrapText="1"/>
      <protection locked="0"/>
    </xf>
    <xf numFmtId="0" fontId="4" fillId="0" borderId="5" xfId="0" applyFont="1" applyFill="1" applyBorder="1" applyAlignment="1" applyProtection="1">
      <alignment vertical="top" wrapText="1"/>
      <protection locked="0"/>
    </xf>
    <xf numFmtId="0" fontId="4" fillId="0" borderId="5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Alignment="1">
      <alignment vertical="top"/>
    </xf>
    <xf numFmtId="188" fontId="2" fillId="0" borderId="2" xfId="1" applyNumberFormat="1" applyFont="1" applyFill="1" applyBorder="1" applyAlignment="1">
      <alignment horizontal="center" vertical="top"/>
    </xf>
    <xf numFmtId="0" fontId="3" fillId="0" borderId="2" xfId="0" applyFont="1" applyBorder="1" applyAlignment="1">
      <alignment vertical="top" wrapText="1"/>
    </xf>
    <xf numFmtId="0" fontId="2" fillId="0" borderId="2" xfId="0" applyFont="1" applyFill="1" applyBorder="1" applyAlignment="1">
      <alignment wrapText="1"/>
    </xf>
    <xf numFmtId="0" fontId="8" fillId="0" borderId="2" xfId="0" applyFont="1" applyBorder="1" applyAlignment="1">
      <alignment vertical="top" wrapText="1"/>
    </xf>
    <xf numFmtId="0" fontId="2" fillId="9" borderId="4" xfId="0" applyFont="1" applyFill="1" applyBorder="1" applyAlignment="1">
      <alignment horizontal="center" vertical="top" wrapText="1"/>
    </xf>
    <xf numFmtId="0" fontId="2" fillId="0" borderId="4" xfId="4" applyFont="1" applyBorder="1" applyAlignment="1" applyProtection="1">
      <alignment vertical="top" wrapText="1"/>
      <protection locked="0"/>
    </xf>
    <xf numFmtId="0" fontId="2" fillId="9" borderId="2" xfId="0" applyFont="1" applyFill="1" applyBorder="1" applyAlignment="1">
      <alignment horizontal="center" vertical="top" wrapText="1"/>
    </xf>
    <xf numFmtId="0" fontId="2" fillId="0" borderId="2" xfId="4" applyFont="1" applyBorder="1" applyAlignment="1" applyProtection="1">
      <alignment vertical="top" wrapText="1"/>
      <protection locked="0"/>
    </xf>
    <xf numFmtId="0" fontId="2" fillId="9" borderId="5" xfId="0" applyFont="1" applyFill="1" applyBorder="1" applyAlignment="1">
      <alignment horizontal="center" vertical="top" wrapText="1"/>
    </xf>
    <xf numFmtId="0" fontId="2" fillId="0" borderId="4" xfId="4" applyFont="1" applyFill="1" applyBorder="1" applyAlignment="1" applyProtection="1">
      <alignment vertical="top" wrapText="1"/>
      <protection locked="0"/>
    </xf>
    <xf numFmtId="9" fontId="2" fillId="0" borderId="2" xfId="2" applyFont="1" applyFill="1" applyBorder="1" applyAlignment="1">
      <alignment vertical="top"/>
    </xf>
    <xf numFmtId="187" fontId="2" fillId="0" borderId="2" xfId="1" applyNumberFormat="1" applyFont="1" applyFill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9" fontId="2" fillId="0" borderId="2" xfId="2" applyFont="1" applyFill="1" applyBorder="1" applyAlignment="1">
      <alignment vertical="top" shrinkToFit="1"/>
    </xf>
    <xf numFmtId="0" fontId="2" fillId="0" borderId="2" xfId="4" applyFont="1" applyBorder="1" applyAlignment="1">
      <alignment vertical="top" wrapText="1"/>
    </xf>
    <xf numFmtId="3" fontId="8" fillId="9" borderId="3" xfId="0" applyNumberFormat="1" applyFont="1" applyFill="1" applyBorder="1" applyAlignment="1">
      <alignment vertical="top" wrapText="1"/>
    </xf>
    <xf numFmtId="9" fontId="2" fillId="0" borderId="2" xfId="2" applyNumberFormat="1" applyFont="1" applyFill="1" applyBorder="1" applyAlignment="1">
      <alignment horizontal="center" vertical="top" wrapText="1"/>
    </xf>
    <xf numFmtId="0" fontId="2" fillId="0" borderId="2" xfId="4" applyFont="1" applyBorder="1" applyAlignment="1">
      <alignment horizontal="center" vertical="top"/>
    </xf>
    <xf numFmtId="3" fontId="8" fillId="9" borderId="5" xfId="0" applyNumberFormat="1" applyFont="1" applyFill="1" applyBorder="1" applyAlignment="1">
      <alignment vertical="top" wrapText="1"/>
    </xf>
    <xf numFmtId="0" fontId="2" fillId="0" borderId="5" xfId="4" applyFont="1" applyBorder="1" applyAlignment="1" applyProtection="1">
      <alignment vertical="top" wrapText="1"/>
      <protection locked="0"/>
    </xf>
    <xf numFmtId="3" fontId="2" fillId="9" borderId="4" xfId="0" applyNumberFormat="1" applyFont="1" applyFill="1" applyBorder="1" applyAlignment="1">
      <alignment vertical="top" wrapText="1"/>
    </xf>
    <xf numFmtId="187" fontId="8" fillId="0" borderId="2" xfId="1" applyNumberFormat="1" applyFont="1" applyBorder="1" applyAlignment="1">
      <alignment horizontal="center" vertical="top" wrapText="1"/>
    </xf>
    <xf numFmtId="3" fontId="2" fillId="0" borderId="2" xfId="4" applyNumberFormat="1" applyFont="1" applyFill="1" applyBorder="1" applyAlignment="1">
      <alignment horizontal="center" vertical="top" wrapText="1"/>
    </xf>
    <xf numFmtId="43" fontId="6" fillId="6" borderId="2" xfId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/>
    </xf>
    <xf numFmtId="0" fontId="11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9" fontId="2" fillId="0" borderId="2" xfId="0" applyNumberFormat="1" applyFont="1" applyFill="1" applyBorder="1" applyAlignment="1">
      <alignment horizontal="center" vertical="top" wrapText="1"/>
    </xf>
    <xf numFmtId="189" fontId="2" fillId="0" borderId="2" xfId="1" applyNumberFormat="1" applyFont="1" applyFill="1" applyBorder="1" applyAlignment="1">
      <alignment horizontal="center" vertical="top" wrapText="1"/>
    </xf>
    <xf numFmtId="3" fontId="2" fillId="0" borderId="2" xfId="4" applyNumberFormat="1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 wrapText="1"/>
    </xf>
    <xf numFmtId="9" fontId="2" fillId="0" borderId="2" xfId="2" applyNumberFormat="1" applyFont="1" applyFill="1" applyBorder="1" applyAlignment="1">
      <alignment horizontal="center" wrapText="1"/>
    </xf>
    <xf numFmtId="187" fontId="2" fillId="0" borderId="2" xfId="1" applyNumberFormat="1" applyFont="1" applyFill="1" applyBorder="1" applyAlignment="1">
      <alignment horizontal="center"/>
    </xf>
    <xf numFmtId="3" fontId="2" fillId="0" borderId="2" xfId="4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top" wrapText="1"/>
    </xf>
    <xf numFmtId="187" fontId="2" fillId="0" borderId="2" xfId="1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top" wrapText="1"/>
    </xf>
    <xf numFmtId="15" fontId="2" fillId="0" borderId="2" xfId="0" applyNumberFormat="1" applyFont="1" applyFill="1" applyBorder="1" applyAlignment="1">
      <alignment horizontal="left" vertical="top" wrapText="1"/>
    </xf>
    <xf numFmtId="187" fontId="2" fillId="0" borderId="2" xfId="1" applyNumberFormat="1" applyFont="1" applyFill="1" applyBorder="1" applyAlignment="1">
      <alignment horizontal="center" shrinkToFit="1"/>
    </xf>
    <xf numFmtId="187" fontId="2" fillId="0" borderId="2" xfId="1" applyNumberFormat="1" applyFont="1" applyFill="1" applyBorder="1" applyAlignment="1">
      <alignment horizontal="center" vertical="top" wrapText="1"/>
    </xf>
    <xf numFmtId="0" fontId="2" fillId="0" borderId="2" xfId="4" applyFont="1" applyFill="1" applyBorder="1" applyAlignment="1">
      <alignment vertical="top" wrapText="1"/>
    </xf>
    <xf numFmtId="3" fontId="2" fillId="0" borderId="5" xfId="0" applyNumberFormat="1" applyFont="1" applyFill="1" applyBorder="1" applyAlignment="1">
      <alignment horizontal="center" vertical="top"/>
    </xf>
    <xf numFmtId="3" fontId="2" fillId="0" borderId="5" xfId="0" applyNumberFormat="1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 vertical="top" wrapText="1"/>
    </xf>
    <xf numFmtId="187" fontId="6" fillId="10" borderId="2" xfId="1" applyNumberFormat="1" applyFont="1" applyFill="1" applyBorder="1" applyAlignment="1">
      <alignment horizontal="center" vertical="top" wrapText="1"/>
    </xf>
    <xf numFmtId="0" fontId="6" fillId="10" borderId="2" xfId="0" applyFont="1" applyFill="1" applyBorder="1" applyAlignment="1">
      <alignment horizontal="left" vertical="top" wrapText="1"/>
    </xf>
    <xf numFmtId="187" fontId="6" fillId="10" borderId="2" xfId="3" applyNumberFormat="1" applyFont="1" applyFill="1" applyBorder="1"/>
    <xf numFmtId="4" fontId="4" fillId="0" borderId="2" xfId="4" applyNumberFormat="1" applyFont="1" applyFill="1" applyBorder="1" applyAlignment="1" applyProtection="1">
      <alignment horizontal="center" vertical="top"/>
      <protection locked="0"/>
    </xf>
    <xf numFmtId="187" fontId="4" fillId="0" borderId="2" xfId="1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/>
    </xf>
    <xf numFmtId="3" fontId="4" fillId="0" borderId="2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3" fontId="4" fillId="0" borderId="2" xfId="4" applyNumberFormat="1" applyFont="1" applyFill="1" applyBorder="1" applyAlignment="1" applyProtection="1">
      <alignment horizontal="center" vertical="top"/>
      <protection locked="0"/>
    </xf>
    <xf numFmtId="0" fontId="4" fillId="0" borderId="2" xfId="0" applyFont="1" applyFill="1" applyBorder="1" applyAlignment="1">
      <alignment vertical="top"/>
    </xf>
    <xf numFmtId="0" fontId="4" fillId="0" borderId="2" xfId="0" applyFont="1" applyFill="1" applyBorder="1" applyAlignment="1">
      <alignment vertical="top" wrapText="1"/>
    </xf>
    <xf numFmtId="3" fontId="4" fillId="0" borderId="5" xfId="4" applyNumberFormat="1" applyFont="1" applyFill="1" applyBorder="1" applyAlignment="1" applyProtection="1">
      <alignment horizontal="center" vertical="top"/>
      <protection locked="0"/>
    </xf>
    <xf numFmtId="187" fontId="4" fillId="0" borderId="5" xfId="1" applyNumberFormat="1" applyFont="1" applyFill="1" applyBorder="1" applyAlignment="1">
      <alignment vertical="top" wrapText="1"/>
    </xf>
    <xf numFmtId="4" fontId="4" fillId="0" borderId="5" xfId="4" applyNumberFormat="1" applyFont="1" applyFill="1" applyBorder="1" applyAlignment="1" applyProtection="1">
      <alignment horizontal="center" vertical="top" wrapText="1"/>
      <protection locked="0"/>
    </xf>
    <xf numFmtId="0" fontId="4" fillId="0" borderId="5" xfId="4" applyFont="1" applyBorder="1" applyAlignment="1" applyProtection="1">
      <alignment vertical="top" wrapText="1"/>
      <protection locked="0"/>
    </xf>
    <xf numFmtId="0" fontId="6" fillId="4" borderId="2" xfId="0" applyFont="1" applyFill="1" applyBorder="1" applyAlignment="1">
      <alignment vertical="top"/>
    </xf>
    <xf numFmtId="0" fontId="2" fillId="5" borderId="2" xfId="0" applyFont="1" applyFill="1" applyBorder="1" applyAlignment="1">
      <alignment vertical="top"/>
    </xf>
    <xf numFmtId="0" fontId="3" fillId="5" borderId="2" xfId="0" applyFont="1" applyFill="1" applyBorder="1" applyAlignment="1">
      <alignment vertical="top"/>
    </xf>
    <xf numFmtId="187" fontId="3" fillId="5" borderId="2" xfId="1" applyNumberFormat="1" applyFont="1" applyFill="1" applyBorder="1" applyAlignment="1">
      <alignment horizontal="center" vertical="top"/>
    </xf>
    <xf numFmtId="0" fontId="2" fillId="5" borderId="2" xfId="0" applyFont="1" applyFill="1" applyBorder="1" applyAlignment="1">
      <alignment horizontal="center" vertical="top"/>
    </xf>
    <xf numFmtId="0" fontId="2" fillId="5" borderId="2" xfId="0" applyFont="1" applyFill="1" applyBorder="1" applyAlignment="1">
      <alignment horizontal="left" vertical="top"/>
    </xf>
    <xf numFmtId="0" fontId="6" fillId="5" borderId="2" xfId="0" applyFont="1" applyFill="1" applyBorder="1"/>
    <xf numFmtId="0" fontId="2" fillId="0" borderId="0" xfId="0" applyFont="1" applyFill="1" applyAlignment="1">
      <alignment wrapText="1"/>
    </xf>
    <xf numFmtId="9" fontId="2" fillId="0" borderId="2" xfId="2" applyFont="1" applyBorder="1" applyAlignment="1">
      <alignment vertical="top" shrinkToFit="1"/>
    </xf>
    <xf numFmtId="187" fontId="3" fillId="0" borderId="2" xfId="1" applyNumberFormat="1" applyFont="1" applyFill="1" applyBorder="1" applyAlignment="1">
      <alignment horizontal="center" vertical="top" wrapText="1"/>
    </xf>
    <xf numFmtId="3" fontId="2" fillId="0" borderId="3" xfId="4" applyNumberFormat="1" applyFont="1" applyFill="1" applyBorder="1" applyAlignment="1" applyProtection="1">
      <alignment horizontal="center" vertical="top"/>
      <protection locked="0"/>
    </xf>
    <xf numFmtId="3" fontId="2" fillId="0" borderId="4" xfId="4" applyNumberFormat="1" applyFont="1" applyFill="1" applyBorder="1" applyAlignment="1" applyProtection="1">
      <alignment horizontal="center" vertical="top"/>
      <protection locked="0"/>
    </xf>
    <xf numFmtId="9" fontId="2" fillId="0" borderId="2" xfId="2" applyFont="1" applyFill="1" applyBorder="1" applyAlignment="1">
      <alignment vertical="top" wrapText="1"/>
    </xf>
    <xf numFmtId="3" fontId="2" fillId="0" borderId="5" xfId="4" quotePrefix="1" applyNumberFormat="1" applyFont="1" applyFill="1" applyBorder="1" applyAlignment="1" applyProtection="1">
      <alignment horizontal="center" vertical="top"/>
      <protection locked="0"/>
    </xf>
    <xf numFmtId="3" fontId="2" fillId="0" borderId="5" xfId="4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>
      <alignment vertical="top" wrapText="1"/>
    </xf>
    <xf numFmtId="0" fontId="2" fillId="0" borderId="5" xfId="0" applyFont="1" applyBorder="1" applyAlignment="1">
      <alignment vertical="top" wrapText="1"/>
    </xf>
    <xf numFmtId="187" fontId="2" fillId="0" borderId="2" xfId="1" applyNumberFormat="1" applyFont="1" applyFill="1" applyBorder="1" applyAlignment="1">
      <alignment horizontal="center" vertical="top" shrinkToFit="1"/>
    </xf>
    <xf numFmtId="3" fontId="2" fillId="0" borderId="5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vertical="top"/>
    </xf>
    <xf numFmtId="3" fontId="2" fillId="0" borderId="2" xfId="0" applyNumberFormat="1" applyFont="1" applyFill="1" applyBorder="1" applyAlignment="1">
      <alignment horizontal="center" vertical="top"/>
    </xf>
    <xf numFmtId="0" fontId="2" fillId="11" borderId="2" xfId="0" applyFont="1" applyFill="1" applyBorder="1" applyAlignment="1">
      <alignment vertical="top"/>
    </xf>
    <xf numFmtId="0" fontId="3" fillId="11" borderId="2" xfId="0" applyFont="1" applyFill="1" applyBorder="1" applyAlignment="1">
      <alignment vertical="top"/>
    </xf>
    <xf numFmtId="187" fontId="3" fillId="11" borderId="2" xfId="1" applyNumberFormat="1" applyFont="1" applyFill="1" applyBorder="1" applyAlignment="1">
      <alignment horizontal="center" vertical="top"/>
    </xf>
    <xf numFmtId="0" fontId="2" fillId="11" borderId="2" xfId="0" applyFont="1" applyFill="1" applyBorder="1" applyAlignment="1">
      <alignment horizontal="center" vertical="top"/>
    </xf>
    <xf numFmtId="43" fontId="6" fillId="6" borderId="5" xfId="1" applyFont="1" applyFill="1" applyBorder="1" applyAlignment="1">
      <alignment horizontal="left" vertical="center"/>
    </xf>
    <xf numFmtId="4" fontId="4" fillId="0" borderId="5" xfId="4" applyNumberFormat="1" applyFont="1" applyFill="1" applyBorder="1" applyAlignment="1" applyProtection="1">
      <alignment horizontal="center" vertical="top"/>
      <protection locked="0"/>
    </xf>
    <xf numFmtId="187" fontId="4" fillId="2" borderId="5" xfId="1" applyNumberFormat="1" applyFont="1" applyFill="1" applyBorder="1" applyAlignment="1">
      <alignment horizontal="left" vertical="top" wrapText="1"/>
    </xf>
    <xf numFmtId="0" fontId="3" fillId="12" borderId="2" xfId="0" applyFont="1" applyFill="1" applyBorder="1" applyAlignment="1">
      <alignment vertical="top" wrapText="1"/>
    </xf>
    <xf numFmtId="0" fontId="6" fillId="11" borderId="2" xfId="0" applyFont="1" applyFill="1" applyBorder="1" applyAlignment="1">
      <alignment vertical="top" wrapText="1"/>
    </xf>
    <xf numFmtId="0" fontId="6" fillId="11" borderId="2" xfId="0" applyFont="1" applyFill="1" applyBorder="1" applyAlignment="1">
      <alignment horizontal="left" vertical="top" wrapText="1"/>
    </xf>
    <xf numFmtId="0" fontId="6" fillId="11" borderId="2" xfId="0" applyFont="1" applyFill="1" applyBorder="1" applyAlignment="1">
      <alignment vertical="top"/>
    </xf>
    <xf numFmtId="1" fontId="2" fillId="0" borderId="2" xfId="3" applyNumberFormat="1" applyFont="1" applyFill="1" applyBorder="1" applyAlignment="1">
      <alignment vertical="top" wrapText="1"/>
    </xf>
    <xf numFmtId="187" fontId="2" fillId="0" borderId="2" xfId="1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187" fontId="2" fillId="0" borderId="4" xfId="1" applyNumberFormat="1" applyFont="1" applyBorder="1" applyAlignment="1">
      <alignment horizontal="left" vertical="top" wrapText="1"/>
    </xf>
    <xf numFmtId="187" fontId="2" fillId="0" borderId="3" xfId="1" applyNumberFormat="1" applyFont="1" applyBorder="1" applyAlignment="1">
      <alignment horizontal="left" vertical="top" wrapText="1"/>
    </xf>
    <xf numFmtId="187" fontId="2" fillId="0" borderId="5" xfId="1" applyNumberFormat="1" applyFont="1" applyFill="1" applyBorder="1" applyAlignment="1">
      <alignment vertical="top" wrapText="1"/>
    </xf>
    <xf numFmtId="0" fontId="2" fillId="9" borderId="3" xfId="0" applyFont="1" applyFill="1" applyBorder="1" applyAlignment="1">
      <alignment vertical="top" wrapText="1"/>
    </xf>
    <xf numFmtId="0" fontId="8" fillId="0" borderId="0" xfId="0" applyFont="1" applyAlignment="1">
      <alignment vertical="top"/>
    </xf>
    <xf numFmtId="9" fontId="8" fillId="0" borderId="2" xfId="2" applyFont="1" applyBorder="1" applyAlignment="1">
      <alignment vertical="top" shrinkToFit="1"/>
    </xf>
    <xf numFmtId="187" fontId="8" fillId="0" borderId="2" xfId="1" applyNumberFormat="1" applyFont="1" applyBorder="1" applyAlignment="1">
      <alignment horizontal="center" vertical="top"/>
    </xf>
    <xf numFmtId="0" fontId="2" fillId="9" borderId="5" xfId="0" applyFont="1" applyFill="1" applyBorder="1" applyAlignment="1">
      <alignment vertical="top" wrapText="1"/>
    </xf>
    <xf numFmtId="0" fontId="6" fillId="4" borderId="2" xfId="0" applyFont="1" applyFill="1" applyBorder="1" applyAlignment="1">
      <alignment vertical="top" wrapText="1"/>
    </xf>
    <xf numFmtId="0" fontId="2" fillId="0" borderId="2" xfId="4" applyFont="1" applyBorder="1" applyAlignment="1">
      <alignment horizontal="center" vertical="top" wrapText="1"/>
    </xf>
    <xf numFmtId="43" fontId="2" fillId="0" borderId="2" xfId="1" applyNumberFormat="1" applyFont="1" applyBorder="1" applyAlignment="1">
      <alignment horizontal="center" vertical="top"/>
    </xf>
    <xf numFmtId="3" fontId="2" fillId="0" borderId="2" xfId="0" applyNumberFormat="1" applyFont="1" applyBorder="1" applyAlignment="1">
      <alignment horizontal="center" vertical="top" shrinkToFit="1"/>
    </xf>
    <xf numFmtId="9" fontId="2" fillId="4" borderId="2" xfId="2" applyFont="1" applyFill="1" applyBorder="1" applyAlignment="1">
      <alignment vertical="top" shrinkToFit="1"/>
    </xf>
    <xf numFmtId="0" fontId="2" fillId="4" borderId="2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left" vertical="top" wrapText="1"/>
    </xf>
    <xf numFmtId="9" fontId="2" fillId="11" borderId="2" xfId="2" applyFont="1" applyFill="1" applyBorder="1" applyAlignment="1">
      <alignment vertical="top" shrinkToFit="1"/>
    </xf>
    <xf numFmtId="0" fontId="2" fillId="11" borderId="2" xfId="0" applyFont="1" applyFill="1" applyBorder="1" applyAlignment="1">
      <alignment horizontal="center" vertical="top" wrapText="1"/>
    </xf>
    <xf numFmtId="0" fontId="2" fillId="11" borderId="2" xfId="0" applyFont="1" applyFill="1" applyBorder="1" applyAlignment="1">
      <alignment horizontal="left" vertical="top" wrapText="1"/>
    </xf>
    <xf numFmtId="0" fontId="2" fillId="12" borderId="2" xfId="0" applyFont="1" applyFill="1" applyBorder="1" applyAlignment="1">
      <alignment vertical="top" wrapText="1"/>
    </xf>
    <xf numFmtId="0" fontId="2" fillId="12" borderId="2" xfId="0" applyFont="1" applyFill="1" applyBorder="1" applyAlignment="1">
      <alignment vertical="top"/>
    </xf>
    <xf numFmtId="0" fontId="6" fillId="4" borderId="2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left" vertical="top" wrapText="1"/>
    </xf>
    <xf numFmtId="0" fontId="6" fillId="11" borderId="2" xfId="0" applyFont="1" applyFill="1" applyBorder="1" applyAlignment="1">
      <alignment horizontal="center" vertical="top" wrapText="1"/>
    </xf>
    <xf numFmtId="0" fontId="4" fillId="0" borderId="6" xfId="6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3" fontId="2" fillId="0" borderId="2" xfId="0" applyNumberFormat="1" applyFont="1" applyBorder="1" applyAlignment="1">
      <alignment horizontal="left" vertical="top"/>
    </xf>
    <xf numFmtId="43" fontId="2" fillId="0" borderId="2" xfId="1" applyNumberFormat="1" applyFont="1" applyFill="1" applyBorder="1" applyAlignment="1">
      <alignment horizontal="center" vertical="top" shrinkToFit="1"/>
    </xf>
    <xf numFmtId="187" fontId="8" fillId="0" borderId="2" xfId="1" applyNumberFormat="1" applyFont="1" applyFill="1" applyBorder="1" applyAlignment="1">
      <alignment horizontal="center" vertical="top" shrinkToFit="1"/>
    </xf>
    <xf numFmtId="187" fontId="2" fillId="0" borderId="2" xfId="1" applyNumberFormat="1" applyFont="1" applyBorder="1" applyAlignment="1">
      <alignment vertical="top" shrinkToFit="1"/>
    </xf>
    <xf numFmtId="0" fontId="2" fillId="0" borderId="5" xfId="4" applyFont="1" applyBorder="1" applyAlignment="1" applyProtection="1">
      <alignment horizontal="center" vertical="top" wrapText="1"/>
      <protection locked="0"/>
    </xf>
    <xf numFmtId="0" fontId="4" fillId="0" borderId="5" xfId="6" applyFont="1" applyFill="1" applyBorder="1" applyAlignment="1">
      <alignment vertical="top" wrapText="1"/>
    </xf>
    <xf numFmtId="0" fontId="4" fillId="0" borderId="0" xfId="0" applyFont="1"/>
    <xf numFmtId="187" fontId="5" fillId="0" borderId="2" xfId="1" applyNumberFormat="1" applyFont="1" applyFill="1" applyBorder="1" applyAlignment="1">
      <alignment horizontal="center" vertical="top"/>
    </xf>
    <xf numFmtId="0" fontId="12" fillId="0" borderId="2" xfId="0" applyFont="1" applyBorder="1" applyAlignment="1">
      <alignment vertical="top" wrapText="1"/>
    </xf>
    <xf numFmtId="3" fontId="2" fillId="0" borderId="2" xfId="0" applyNumberFormat="1" applyFont="1" applyBorder="1" applyAlignment="1">
      <alignment horizontal="center" vertical="top" wrapText="1"/>
    </xf>
    <xf numFmtId="187" fontId="2" fillId="0" borderId="2" xfId="1" applyNumberFormat="1" applyFont="1" applyFill="1" applyBorder="1" applyAlignment="1">
      <alignment horizontal="left" vertical="top"/>
    </xf>
    <xf numFmtId="0" fontId="8" fillId="0" borderId="2" xfId="0" applyFont="1" applyFill="1" applyBorder="1" applyAlignment="1">
      <alignment vertical="top" wrapText="1"/>
    </xf>
    <xf numFmtId="187" fontId="2" fillId="0" borderId="3" xfId="1" applyNumberFormat="1" applyFont="1" applyBorder="1" applyAlignment="1">
      <alignment horizontal="center" vertical="top" wrapText="1"/>
    </xf>
    <xf numFmtId="43" fontId="2" fillId="0" borderId="2" xfId="1" applyNumberFormat="1" applyFont="1" applyBorder="1" applyAlignment="1">
      <alignment horizontal="center" vertical="top" wrapText="1"/>
    </xf>
    <xf numFmtId="0" fontId="2" fillId="9" borderId="5" xfId="4" applyFont="1" applyFill="1" applyBorder="1" applyAlignment="1" applyProtection="1">
      <alignment vertical="top" wrapText="1"/>
      <protection locked="0"/>
    </xf>
    <xf numFmtId="187" fontId="2" fillId="0" borderId="5" xfId="1" applyNumberFormat="1" applyFont="1" applyFill="1" applyBorder="1" applyAlignment="1">
      <alignment horizontal="center" vertical="top" wrapText="1"/>
    </xf>
    <xf numFmtId="0" fontId="4" fillId="0" borderId="0" xfId="0" applyFont="1" applyFill="1"/>
    <xf numFmtId="0" fontId="4" fillId="13" borderId="2" xfId="0" applyFont="1" applyFill="1" applyBorder="1" applyAlignment="1">
      <alignment vertical="top" wrapText="1"/>
    </xf>
    <xf numFmtId="0" fontId="4" fillId="13" borderId="2" xfId="0" applyFont="1" applyFill="1" applyBorder="1" applyAlignment="1">
      <alignment vertical="top"/>
    </xf>
    <xf numFmtId="0" fontId="13" fillId="13" borderId="2" xfId="0" applyFont="1" applyFill="1" applyBorder="1"/>
    <xf numFmtId="187" fontId="5" fillId="13" borderId="2" xfId="1" applyNumberFormat="1" applyFont="1" applyFill="1" applyBorder="1" applyAlignment="1">
      <alignment horizontal="center" vertical="top"/>
    </xf>
    <xf numFmtId="0" fontId="5" fillId="13" borderId="2" xfId="0" applyFont="1" applyFill="1" applyBorder="1" applyAlignment="1">
      <alignment vertical="top"/>
    </xf>
    <xf numFmtId="0" fontId="4" fillId="13" borderId="2" xfId="0" applyFont="1" applyFill="1" applyBorder="1"/>
    <xf numFmtId="187" fontId="4" fillId="13" borderId="2" xfId="1" applyNumberFormat="1" applyFont="1" applyFill="1" applyBorder="1" applyAlignment="1">
      <alignment vertical="top"/>
    </xf>
    <xf numFmtId="0" fontId="13" fillId="13" borderId="2" xfId="0" applyFont="1" applyFill="1" applyBorder="1" applyAlignment="1">
      <alignment vertical="top"/>
    </xf>
    <xf numFmtId="0" fontId="5" fillId="13" borderId="2" xfId="0" applyFont="1" applyFill="1" applyBorder="1" applyAlignment="1">
      <alignment horizontal="center" vertical="top"/>
    </xf>
    <xf numFmtId="187" fontId="4" fillId="13" borderId="2" xfId="1" applyNumberFormat="1" applyFont="1" applyFill="1" applyBorder="1" applyAlignment="1">
      <alignment vertical="top" wrapText="1"/>
    </xf>
    <xf numFmtId="0" fontId="2" fillId="13" borderId="2" xfId="0" applyFont="1" applyFill="1" applyBorder="1" applyAlignment="1">
      <alignment vertical="top" wrapText="1"/>
    </xf>
    <xf numFmtId="0" fontId="2" fillId="13" borderId="2" xfId="0" applyFont="1" applyFill="1" applyBorder="1" applyAlignment="1">
      <alignment vertical="top"/>
    </xf>
    <xf numFmtId="0" fontId="2" fillId="13" borderId="2" xfId="0" applyFont="1" applyFill="1" applyBorder="1"/>
    <xf numFmtId="187" fontId="3" fillId="13" borderId="2" xfId="1" applyNumberFormat="1" applyFont="1" applyFill="1" applyBorder="1" applyAlignment="1">
      <alignment horizontal="center" vertical="top"/>
    </xf>
    <xf numFmtId="0" fontId="3" fillId="13" borderId="2" xfId="0" applyFont="1" applyFill="1" applyBorder="1" applyAlignment="1">
      <alignment vertical="top"/>
    </xf>
    <xf numFmtId="3" fontId="4" fillId="13" borderId="5" xfId="4" applyNumberFormat="1" applyFont="1" applyFill="1" applyBorder="1" applyAlignment="1" applyProtection="1">
      <alignment horizontal="center" vertical="top"/>
      <protection locked="0"/>
    </xf>
    <xf numFmtId="0" fontId="14" fillId="13" borderId="2" xfId="0" applyFont="1" applyFill="1" applyBorder="1" applyAlignment="1">
      <alignment vertical="top"/>
    </xf>
    <xf numFmtId="0" fontId="2" fillId="3" borderId="2" xfId="0" applyFont="1" applyFill="1" applyBorder="1"/>
    <xf numFmtId="187" fontId="6" fillId="3" borderId="2" xfId="1" applyNumberFormat="1" applyFont="1" applyFill="1" applyBorder="1" applyAlignment="1">
      <alignment vertical="top"/>
    </xf>
    <xf numFmtId="0" fontId="6" fillId="14" borderId="7" xfId="0" applyFont="1" applyFill="1" applyBorder="1" applyAlignment="1">
      <alignment horizontal="center" vertical="top" wrapText="1"/>
    </xf>
    <xf numFmtId="187" fontId="6" fillId="14" borderId="7" xfId="1" applyNumberFormat="1" applyFont="1" applyFill="1" applyBorder="1" applyAlignment="1">
      <alignment horizontal="center" vertical="top" wrapText="1"/>
    </xf>
    <xf numFmtId="0" fontId="15" fillId="0" borderId="0" xfId="0" applyFont="1"/>
    <xf numFmtId="0" fontId="6" fillId="0" borderId="0" xfId="0" applyFont="1"/>
  </cellXfs>
  <cellStyles count="7">
    <cellStyle name="Comma" xfId="1" builtinId="3"/>
    <cellStyle name="Comma 5" xfId="3"/>
    <cellStyle name="Normal" xfId="0" builtinId="0"/>
    <cellStyle name="Normal 2" xfId="4"/>
    <cellStyle name="Percent" xfId="2" builtinId="5"/>
    <cellStyle name="Percent 2" xfId="5"/>
    <cellStyle name="ปกติ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AppData/Roaming/Microsoft/Excel/&#3627;&#3609;&#3656;&#3623;&#3618;&#3591;&#3634;&#3609;/&#3624;&#3641;&#3609;&#3618;&#3660;-&#3626;&#3606;&#3634;&#3610;&#3633;&#360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วิจัย1"/>
      <sheetName val="วิจัย2"/>
      <sheetName val="ศคว."/>
      <sheetName val="ศคว.2"/>
      <sheetName val="ศบว."/>
      <sheetName val="ศบว.2"/>
      <sheetName val="ศบศ."/>
      <sheetName val="ศบศ.2"/>
      <sheetName val="ศบศ.2_up"/>
      <sheetName val="คอม"/>
      <sheetName val="คอม2"/>
      <sheetName val="สหกิจ"/>
      <sheetName val="สหกิจ2"/>
      <sheetName val="อาศรม"/>
      <sheetName val="อาศรม_up"/>
      <sheetName val="อาศรม_60"/>
      <sheetName val="บรรณสาร"/>
      <sheetName val="บรรณสาร2 (2_up)"/>
      <sheetName val="อาศรม2"/>
    </sheetNames>
    <sheetDataSet>
      <sheetData sheetId="0" refreshError="1">
        <row r="65">
          <cell r="O65">
            <v>150</v>
          </cell>
        </row>
        <row r="66">
          <cell r="O66">
            <v>400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287"/>
  <sheetViews>
    <sheetView tabSelected="1" zoomScale="110" zoomScaleNormal="110" workbookViewId="0">
      <selection activeCell="A2" sqref="A2"/>
    </sheetView>
  </sheetViews>
  <sheetFormatPr defaultColWidth="16.5" defaultRowHeight="18.75" customHeight="1" x14ac:dyDescent="0.45"/>
  <cols>
    <col min="1" max="1" width="19.5" style="1" customWidth="1"/>
    <col min="2" max="2" width="5.5" style="6" customWidth="1"/>
    <col min="3" max="3" width="5.5" style="5" customWidth="1"/>
    <col min="4" max="4" width="5.5" style="4" customWidth="1"/>
    <col min="5" max="5" width="5.5" style="2" customWidth="1"/>
    <col min="6" max="6" width="33.5" style="3" customWidth="1"/>
    <col min="7" max="7" width="11.25" style="2" customWidth="1"/>
    <col min="8" max="8" width="11.375" style="2" customWidth="1"/>
    <col min="9" max="255" width="9" style="1" customWidth="1"/>
    <col min="256" max="16384" width="16.5" style="1"/>
  </cols>
  <sheetData>
    <row r="1" spans="1:8" ht="18.75" customHeight="1" x14ac:dyDescent="0.45">
      <c r="A1" s="243" t="s">
        <v>372</v>
      </c>
    </row>
    <row r="2" spans="1:8" ht="18.75" customHeight="1" x14ac:dyDescent="0.45">
      <c r="A2" s="243" t="s">
        <v>371</v>
      </c>
    </row>
    <row r="3" spans="1:8" x14ac:dyDescent="0.45">
      <c r="A3" s="242" t="s">
        <v>370</v>
      </c>
    </row>
    <row r="4" spans="1:8" x14ac:dyDescent="0.45">
      <c r="A4" s="242" t="s">
        <v>369</v>
      </c>
    </row>
    <row r="5" spans="1:8" x14ac:dyDescent="0.45">
      <c r="A5" s="242" t="s">
        <v>368</v>
      </c>
    </row>
    <row r="6" spans="1:8" ht="18.75" customHeight="1" x14ac:dyDescent="0.45">
      <c r="A6" s="240" t="s">
        <v>367</v>
      </c>
      <c r="B6" s="240" t="s">
        <v>366</v>
      </c>
      <c r="C6" s="240" t="s">
        <v>365</v>
      </c>
      <c r="D6" s="241" t="s">
        <v>364</v>
      </c>
      <c r="E6" s="240" t="s">
        <v>5</v>
      </c>
      <c r="F6" s="240" t="s">
        <v>363</v>
      </c>
      <c r="G6" s="240" t="s">
        <v>362</v>
      </c>
      <c r="H6" s="240" t="s">
        <v>361</v>
      </c>
    </row>
    <row r="7" spans="1:8" s="37" customFormat="1" ht="21" customHeight="1" x14ac:dyDescent="0.45">
      <c r="A7" s="239" t="s">
        <v>360</v>
      </c>
      <c r="B7" s="238"/>
      <c r="C7" s="238"/>
      <c r="D7" s="237" t="s">
        <v>359</v>
      </c>
      <c r="E7" s="232"/>
      <c r="F7" s="233"/>
      <c r="G7" s="232" t="s">
        <v>117</v>
      </c>
      <c r="H7" s="231"/>
    </row>
    <row r="8" spans="1:8" s="37" customFormat="1" ht="41.25" customHeight="1" x14ac:dyDescent="0.45">
      <c r="A8" s="221" t="s">
        <v>358</v>
      </c>
      <c r="B8" s="222" t="s">
        <v>5</v>
      </c>
      <c r="C8" s="236" t="s">
        <v>235</v>
      </c>
      <c r="D8" s="234"/>
      <c r="E8" s="232"/>
      <c r="F8" s="233"/>
      <c r="G8" s="232"/>
      <c r="H8" s="231"/>
    </row>
    <row r="9" spans="1:8" s="37" customFormat="1" ht="20.25" customHeight="1" x14ac:dyDescent="0.45">
      <c r="A9" s="221" t="s">
        <v>357</v>
      </c>
      <c r="B9" s="235"/>
      <c r="C9" s="235"/>
      <c r="D9" s="234"/>
      <c r="E9" s="232"/>
      <c r="F9" s="233"/>
      <c r="G9" s="232"/>
      <c r="H9" s="231"/>
    </row>
    <row r="10" spans="1:8" s="37" customFormat="1" ht="39" customHeight="1" x14ac:dyDescent="0.45">
      <c r="A10" s="221" t="s">
        <v>356</v>
      </c>
      <c r="B10" s="235"/>
      <c r="C10" s="235"/>
      <c r="D10" s="234"/>
      <c r="E10" s="232"/>
      <c r="F10" s="233"/>
      <c r="G10" s="232"/>
      <c r="H10" s="231"/>
    </row>
    <row r="11" spans="1:8" s="220" customFormat="1" ht="38.25" customHeight="1" x14ac:dyDescent="0.45">
      <c r="A11" s="230" t="s">
        <v>355</v>
      </c>
      <c r="B11" s="222" t="s">
        <v>5</v>
      </c>
      <c r="C11" s="229" t="s">
        <v>345</v>
      </c>
      <c r="D11" s="224"/>
      <c r="E11" s="222"/>
      <c r="F11" s="222" t="s">
        <v>354</v>
      </c>
      <c r="G11" s="222"/>
      <c r="H11" s="221"/>
    </row>
    <row r="12" spans="1:8" s="220" customFormat="1" ht="38.25" customHeight="1" x14ac:dyDescent="0.45">
      <c r="A12" s="230" t="s">
        <v>353</v>
      </c>
      <c r="B12" s="222" t="s">
        <v>5</v>
      </c>
      <c r="C12" s="229" t="s">
        <v>345</v>
      </c>
      <c r="D12" s="224"/>
      <c r="E12" s="222"/>
      <c r="F12" s="228" t="s">
        <v>347</v>
      </c>
      <c r="G12" s="222"/>
      <c r="H12" s="221"/>
    </row>
    <row r="13" spans="1:8" s="220" customFormat="1" ht="24" customHeight="1" x14ac:dyDescent="0.45">
      <c r="A13" s="230" t="s">
        <v>352</v>
      </c>
      <c r="B13" s="222" t="s">
        <v>5</v>
      </c>
      <c r="C13" s="229" t="s">
        <v>345</v>
      </c>
      <c r="D13" s="224"/>
      <c r="E13" s="222"/>
      <c r="F13" s="222" t="s">
        <v>351</v>
      </c>
      <c r="G13" s="222"/>
      <c r="H13" s="221"/>
    </row>
    <row r="14" spans="1:8" s="220" customFormat="1" ht="60.75" customHeight="1" x14ac:dyDescent="0.45">
      <c r="A14" s="230" t="s">
        <v>350</v>
      </c>
      <c r="B14" s="222" t="s">
        <v>5</v>
      </c>
      <c r="C14" s="229" t="s">
        <v>345</v>
      </c>
      <c r="D14" s="224"/>
      <c r="E14" s="222"/>
      <c r="F14" s="221" t="s">
        <v>349</v>
      </c>
      <c r="G14" s="222"/>
      <c r="H14" s="221"/>
    </row>
    <row r="15" spans="1:8" s="220" customFormat="1" ht="41.25" customHeight="1" x14ac:dyDescent="0.45">
      <c r="A15" s="230" t="s">
        <v>348</v>
      </c>
      <c r="B15" s="222" t="s">
        <v>5</v>
      </c>
      <c r="C15" s="229" t="s">
        <v>345</v>
      </c>
      <c r="D15" s="224"/>
      <c r="E15" s="222"/>
      <c r="F15" s="228" t="s">
        <v>347</v>
      </c>
      <c r="G15" s="222"/>
      <c r="H15" s="221"/>
    </row>
    <row r="16" spans="1:8" s="220" customFormat="1" ht="23.25" customHeight="1" x14ac:dyDescent="0.45">
      <c r="A16" s="230" t="s">
        <v>346</v>
      </c>
      <c r="B16" s="222" t="s">
        <v>5</v>
      </c>
      <c r="C16" s="229" t="s">
        <v>345</v>
      </c>
      <c r="D16" s="224"/>
      <c r="E16" s="222"/>
      <c r="F16" s="228" t="s">
        <v>344</v>
      </c>
      <c r="G16" s="222"/>
      <c r="H16" s="221"/>
    </row>
    <row r="17" spans="1:8" s="220" customFormat="1" ht="21" customHeight="1" x14ac:dyDescent="0.45">
      <c r="A17" s="227" t="s">
        <v>343</v>
      </c>
      <c r="B17" s="226"/>
      <c r="C17" s="225"/>
      <c r="D17" s="224"/>
      <c r="E17" s="222"/>
      <c r="F17" s="223" t="s">
        <v>342</v>
      </c>
      <c r="G17" s="222"/>
      <c r="H17" s="221"/>
    </row>
    <row r="18" spans="1:8" s="220" customFormat="1" ht="21" customHeight="1" x14ac:dyDescent="0.45">
      <c r="A18" s="227" t="s">
        <v>341</v>
      </c>
      <c r="B18" s="226"/>
      <c r="C18" s="225"/>
      <c r="D18" s="224"/>
      <c r="E18" s="222"/>
      <c r="F18" s="223" t="s">
        <v>340</v>
      </c>
      <c r="G18" s="222"/>
      <c r="H18" s="221"/>
    </row>
    <row r="19" spans="1:8" s="37" customFormat="1" ht="18.75" customHeight="1" x14ac:dyDescent="0.45">
      <c r="A19" s="49" t="s">
        <v>339</v>
      </c>
      <c r="B19" s="48"/>
      <c r="C19" s="47"/>
      <c r="D19" s="46"/>
      <c r="E19" s="44"/>
      <c r="F19" s="45"/>
      <c r="G19" s="44"/>
      <c r="H19" s="44"/>
    </row>
    <row r="20" spans="1:8" s="37" customFormat="1" ht="18.75" customHeight="1" x14ac:dyDescent="0.45">
      <c r="A20" s="168" t="s">
        <v>338</v>
      </c>
      <c r="B20" s="42"/>
      <c r="C20" s="41"/>
      <c r="D20" s="40"/>
      <c r="E20" s="38"/>
      <c r="F20" s="39"/>
      <c r="G20" s="38"/>
      <c r="H20" s="38"/>
    </row>
    <row r="21" spans="1:8" ht="18.75" customHeight="1" x14ac:dyDescent="0.45">
      <c r="A21" s="174" t="s">
        <v>337</v>
      </c>
      <c r="B21" s="146"/>
      <c r="C21" s="167"/>
      <c r="D21" s="166"/>
      <c r="E21" s="164"/>
      <c r="F21" s="165"/>
      <c r="G21" s="164"/>
      <c r="H21" s="164"/>
    </row>
    <row r="22" spans="1:8" ht="18.75" customHeight="1" x14ac:dyDescent="0.45">
      <c r="A22" s="141" t="s">
        <v>336</v>
      </c>
      <c r="B22" s="31"/>
      <c r="C22" s="30"/>
      <c r="D22" s="29"/>
      <c r="E22" s="27"/>
      <c r="F22" s="28"/>
      <c r="G22" s="27"/>
      <c r="H22" s="27"/>
    </row>
    <row r="23" spans="1:8" ht="18.75" customHeight="1" x14ac:dyDescent="0.45">
      <c r="A23" s="66" t="s">
        <v>56</v>
      </c>
      <c r="B23" s="25"/>
      <c r="C23" s="24"/>
      <c r="D23" s="23"/>
      <c r="E23" s="21"/>
      <c r="F23" s="53"/>
      <c r="G23" s="21"/>
      <c r="H23" s="21"/>
    </row>
    <row r="24" spans="1:8" ht="18.75" customHeight="1" x14ac:dyDescent="0.45">
      <c r="A24" s="14" t="s">
        <v>335</v>
      </c>
      <c r="B24" s="56" t="s">
        <v>42</v>
      </c>
      <c r="C24" s="213">
        <f>SUM(C25:C30)</f>
        <v>260</v>
      </c>
      <c r="D24" s="176"/>
      <c r="E24" s="149">
        <f>D24/C24</f>
        <v>0</v>
      </c>
      <c r="F24" s="15" t="s">
        <v>55</v>
      </c>
      <c r="G24" s="178" t="s">
        <v>64</v>
      </c>
      <c r="H24" s="178" t="s">
        <v>19</v>
      </c>
    </row>
    <row r="25" spans="1:8" ht="18.75" customHeight="1" x14ac:dyDescent="0.45">
      <c r="A25" s="14" t="s">
        <v>334</v>
      </c>
      <c r="B25" s="56"/>
      <c r="C25" s="155">
        <v>36</v>
      </c>
      <c r="D25" s="176"/>
      <c r="E25" s="149">
        <f>D25/C25</f>
        <v>0</v>
      </c>
      <c r="F25" s="14"/>
      <c r="G25" s="178"/>
      <c r="H25" s="178"/>
    </row>
    <row r="26" spans="1:8" ht="18.75" customHeight="1" x14ac:dyDescent="0.45">
      <c r="A26" s="14" t="s">
        <v>333</v>
      </c>
      <c r="B26" s="56"/>
      <c r="C26" s="155">
        <v>55</v>
      </c>
      <c r="D26" s="219"/>
      <c r="E26" s="149">
        <f>D26/C26</f>
        <v>0</v>
      </c>
      <c r="F26" s="14"/>
      <c r="G26" s="16"/>
      <c r="H26" s="16"/>
    </row>
    <row r="27" spans="1:8" ht="18.75" customHeight="1" x14ac:dyDescent="0.45">
      <c r="A27" s="14" t="s">
        <v>332</v>
      </c>
      <c r="B27" s="56"/>
      <c r="C27" s="155">
        <v>15</v>
      </c>
      <c r="D27" s="219"/>
      <c r="E27" s="149">
        <f>D27/C27</f>
        <v>0</v>
      </c>
      <c r="F27" s="14"/>
      <c r="G27" s="16"/>
      <c r="H27" s="16"/>
    </row>
    <row r="28" spans="1:8" ht="18.75" customHeight="1" x14ac:dyDescent="0.45">
      <c r="A28" s="14" t="s">
        <v>331</v>
      </c>
      <c r="B28" s="56"/>
      <c r="C28" s="155">
        <v>5</v>
      </c>
      <c r="D28" s="219"/>
      <c r="E28" s="149">
        <f>D28/C28</f>
        <v>0</v>
      </c>
      <c r="F28" s="14"/>
      <c r="G28" s="16"/>
      <c r="H28" s="16"/>
    </row>
    <row r="29" spans="1:8" ht="18.75" customHeight="1" x14ac:dyDescent="0.45">
      <c r="A29" s="14" t="s">
        <v>330</v>
      </c>
      <c r="B29" s="56"/>
      <c r="C29" s="155">
        <v>134</v>
      </c>
      <c r="D29" s="176"/>
      <c r="E29" s="149">
        <f>D29/C29</f>
        <v>0</v>
      </c>
      <c r="F29" s="14"/>
      <c r="G29" s="16"/>
      <c r="H29" s="16"/>
    </row>
    <row r="30" spans="1:8" ht="18.75" customHeight="1" x14ac:dyDescent="0.45">
      <c r="A30" s="100" t="s">
        <v>329</v>
      </c>
      <c r="B30" s="56"/>
      <c r="C30" s="155">
        <v>15</v>
      </c>
      <c r="D30" s="176"/>
      <c r="E30" s="149">
        <f>D30/C30</f>
        <v>0</v>
      </c>
      <c r="F30" s="14"/>
      <c r="G30" s="16"/>
      <c r="H30" s="16"/>
    </row>
    <row r="31" spans="1:8" ht="39" customHeight="1" x14ac:dyDescent="0.45">
      <c r="A31" s="14" t="s">
        <v>328</v>
      </c>
      <c r="B31" s="56"/>
      <c r="C31" s="155">
        <f>SUM([1]วิจัย1!$O$65)</f>
        <v>150</v>
      </c>
      <c r="D31" s="176"/>
      <c r="E31" s="149">
        <f>D31/C31</f>
        <v>0</v>
      </c>
      <c r="F31" s="14"/>
      <c r="G31" s="14" t="s">
        <v>64</v>
      </c>
      <c r="H31" s="14" t="s">
        <v>19</v>
      </c>
    </row>
    <row r="32" spans="1:8" ht="75.75" customHeight="1" x14ac:dyDescent="0.45">
      <c r="A32" s="100" t="s">
        <v>327</v>
      </c>
      <c r="B32" s="56" t="s">
        <v>42</v>
      </c>
      <c r="C32" s="155">
        <f>SUM([1]วิจัย1!$O$66)</f>
        <v>400</v>
      </c>
      <c r="D32" s="176"/>
      <c r="E32" s="149">
        <f>D32/C32</f>
        <v>0</v>
      </c>
      <c r="F32" s="15"/>
      <c r="G32" s="14" t="s">
        <v>64</v>
      </c>
      <c r="H32" s="14" t="s">
        <v>19</v>
      </c>
    </row>
    <row r="33" spans="1:8" ht="39" customHeight="1" x14ac:dyDescent="0.45">
      <c r="A33" s="218" t="s">
        <v>326</v>
      </c>
      <c r="B33" s="56" t="s">
        <v>48</v>
      </c>
      <c r="C33" s="177">
        <v>30</v>
      </c>
      <c r="D33" s="217"/>
      <c r="E33" s="149">
        <f>D33/C33</f>
        <v>0</v>
      </c>
      <c r="F33" s="73"/>
      <c r="G33" s="14" t="s">
        <v>64</v>
      </c>
      <c r="H33" s="14" t="s">
        <v>19</v>
      </c>
    </row>
    <row r="34" spans="1:8" ht="18.75" customHeight="1" x14ac:dyDescent="0.45">
      <c r="A34" s="141" t="s">
        <v>325</v>
      </c>
      <c r="B34" s="200"/>
      <c r="C34" s="199"/>
      <c r="D34" s="29"/>
      <c r="E34" s="191"/>
      <c r="F34" s="28"/>
      <c r="G34" s="27"/>
      <c r="H34" s="27"/>
    </row>
    <row r="35" spans="1:8" ht="18.75" customHeight="1" x14ac:dyDescent="0.45">
      <c r="A35" s="66" t="s">
        <v>56</v>
      </c>
      <c r="B35" s="25"/>
      <c r="C35" s="24"/>
      <c r="D35" s="23"/>
      <c r="E35" s="21"/>
      <c r="F35" s="53"/>
      <c r="G35" s="21"/>
      <c r="H35" s="21"/>
    </row>
    <row r="36" spans="1:8" ht="39" customHeight="1" x14ac:dyDescent="0.45">
      <c r="A36" s="14" t="s">
        <v>324</v>
      </c>
      <c r="B36" s="56" t="s">
        <v>42</v>
      </c>
      <c r="C36" s="177">
        <v>15</v>
      </c>
      <c r="D36" s="216"/>
      <c r="E36" s="149">
        <f>D36/C36</f>
        <v>0</v>
      </c>
      <c r="F36" s="15" t="s">
        <v>55</v>
      </c>
      <c r="G36" s="14" t="s">
        <v>33</v>
      </c>
      <c r="H36" s="14" t="s">
        <v>19</v>
      </c>
    </row>
    <row r="37" spans="1:8" ht="58.5" customHeight="1" x14ac:dyDescent="0.45">
      <c r="A37" s="14" t="s">
        <v>323</v>
      </c>
      <c r="B37" s="56" t="s">
        <v>108</v>
      </c>
      <c r="C37" s="177">
        <v>2</v>
      </c>
      <c r="D37" s="68">
        <v>0</v>
      </c>
      <c r="E37" s="149">
        <f>D37/C37</f>
        <v>0</v>
      </c>
      <c r="F37" s="50"/>
      <c r="G37" s="14" t="s">
        <v>33</v>
      </c>
      <c r="H37" s="14" t="s">
        <v>19</v>
      </c>
    </row>
    <row r="38" spans="1:8" ht="36.75" customHeight="1" x14ac:dyDescent="0.45">
      <c r="A38" s="100" t="s">
        <v>322</v>
      </c>
      <c r="B38" s="56" t="s">
        <v>5</v>
      </c>
      <c r="C38" s="177">
        <v>85</v>
      </c>
      <c r="D38" s="68"/>
      <c r="E38" s="149">
        <f>D38/C38</f>
        <v>0</v>
      </c>
      <c r="F38" s="215"/>
      <c r="G38" s="14" t="s">
        <v>33</v>
      </c>
      <c r="H38" s="14" t="s">
        <v>19</v>
      </c>
    </row>
    <row r="39" spans="1:8" ht="41.25" customHeight="1" x14ac:dyDescent="0.45">
      <c r="A39" s="65" t="s">
        <v>321</v>
      </c>
      <c r="B39" s="56" t="s">
        <v>5</v>
      </c>
      <c r="C39" s="177">
        <v>85</v>
      </c>
      <c r="D39" s="102"/>
      <c r="E39" s="149">
        <f>D39/C39</f>
        <v>0</v>
      </c>
      <c r="F39" s="215"/>
      <c r="G39" s="14" t="s">
        <v>33</v>
      </c>
      <c r="H39" s="14" t="s">
        <v>19</v>
      </c>
    </row>
    <row r="40" spans="1:8" ht="18.75" customHeight="1" x14ac:dyDescent="0.45">
      <c r="A40" s="174" t="s">
        <v>320</v>
      </c>
      <c r="B40" s="196"/>
      <c r="C40" s="195"/>
      <c r="D40" s="166"/>
      <c r="E40" s="194"/>
      <c r="F40" s="165"/>
      <c r="G40" s="164"/>
      <c r="H40" s="164"/>
    </row>
    <row r="41" spans="1:8" ht="18.75" customHeight="1" x14ac:dyDescent="0.45">
      <c r="A41" s="141" t="s">
        <v>319</v>
      </c>
      <c r="B41" s="193"/>
      <c r="C41" s="192"/>
      <c r="D41" s="29"/>
      <c r="E41" s="191"/>
      <c r="F41" s="28"/>
      <c r="G41" s="27"/>
      <c r="H41" s="27"/>
    </row>
    <row r="42" spans="1:8" ht="18.75" customHeight="1" x14ac:dyDescent="0.45">
      <c r="A42" s="66" t="s">
        <v>56</v>
      </c>
      <c r="B42" s="25"/>
      <c r="C42" s="24"/>
      <c r="D42" s="23"/>
      <c r="E42" s="21"/>
      <c r="F42" s="53"/>
      <c r="G42" s="21"/>
      <c r="H42" s="21"/>
    </row>
    <row r="43" spans="1:8" s="37" customFormat="1" ht="78.75" customHeight="1" x14ac:dyDescent="0.45">
      <c r="A43" s="50" t="s">
        <v>318</v>
      </c>
      <c r="B43" s="59" t="s">
        <v>42</v>
      </c>
      <c r="C43" s="60">
        <v>14</v>
      </c>
      <c r="D43" s="214"/>
      <c r="E43" s="149">
        <f>D43/C43</f>
        <v>0</v>
      </c>
      <c r="F43" s="15" t="s">
        <v>55</v>
      </c>
      <c r="G43" s="14" t="s">
        <v>64</v>
      </c>
      <c r="H43" s="14" t="s">
        <v>19</v>
      </c>
    </row>
    <row r="44" spans="1:8" s="37" customFormat="1" ht="63" customHeight="1" x14ac:dyDescent="0.45">
      <c r="A44" s="50" t="s">
        <v>317</v>
      </c>
      <c r="B44" s="59" t="s">
        <v>42</v>
      </c>
      <c r="C44" s="60">
        <v>15</v>
      </c>
      <c r="D44" s="214"/>
      <c r="E44" s="149">
        <f>D44/C44</f>
        <v>0</v>
      </c>
      <c r="F44" s="50"/>
      <c r="G44" s="14" t="s">
        <v>64</v>
      </c>
      <c r="H44" s="14" t="s">
        <v>19</v>
      </c>
    </row>
    <row r="45" spans="1:8" ht="18.75" customHeight="1" x14ac:dyDescent="0.45">
      <c r="A45" s="141" t="s">
        <v>316</v>
      </c>
      <c r="B45" s="193"/>
      <c r="C45" s="192"/>
      <c r="D45" s="29"/>
      <c r="E45" s="191"/>
      <c r="F45" s="28"/>
      <c r="G45" s="27"/>
      <c r="H45" s="27"/>
    </row>
    <row r="46" spans="1:8" ht="18.75" customHeight="1" x14ac:dyDescent="0.45">
      <c r="A46" s="66" t="s">
        <v>56</v>
      </c>
      <c r="B46" s="25"/>
      <c r="C46" s="24"/>
      <c r="D46" s="23"/>
      <c r="E46" s="21"/>
      <c r="F46" s="53"/>
      <c r="G46" s="21"/>
      <c r="H46" s="21"/>
    </row>
    <row r="47" spans="1:8" s="37" customFormat="1" ht="81" customHeight="1" x14ac:dyDescent="0.45">
      <c r="A47" s="50" t="s">
        <v>315</v>
      </c>
      <c r="B47" s="59" t="s">
        <v>42</v>
      </c>
      <c r="C47" s="60">
        <v>1</v>
      </c>
      <c r="D47" s="214"/>
      <c r="E47" s="149">
        <f>D47/C47</f>
        <v>0</v>
      </c>
      <c r="F47" s="15" t="s">
        <v>55</v>
      </c>
      <c r="G47" s="14" t="s">
        <v>64</v>
      </c>
      <c r="H47" s="14" t="s">
        <v>19</v>
      </c>
    </row>
    <row r="48" spans="1:8" ht="18.75" customHeight="1" x14ac:dyDescent="0.45">
      <c r="A48" s="141" t="s">
        <v>314</v>
      </c>
      <c r="B48" s="193"/>
      <c r="C48" s="192"/>
      <c r="D48" s="29"/>
      <c r="E48" s="191"/>
      <c r="F48" s="28"/>
      <c r="G48" s="27"/>
      <c r="H48" s="27"/>
    </row>
    <row r="49" spans="1:8" ht="18.75" customHeight="1" x14ac:dyDescent="0.45">
      <c r="A49" s="66" t="s">
        <v>56</v>
      </c>
      <c r="B49" s="25"/>
      <c r="C49" s="24"/>
      <c r="D49" s="23"/>
      <c r="E49" s="21"/>
      <c r="F49" s="53"/>
      <c r="G49" s="21"/>
      <c r="H49" s="21"/>
    </row>
    <row r="50" spans="1:8" s="37" customFormat="1" ht="78" customHeight="1" x14ac:dyDescent="0.45">
      <c r="A50" s="50" t="s">
        <v>313</v>
      </c>
      <c r="B50" s="59" t="s">
        <v>42</v>
      </c>
      <c r="C50" s="60">
        <v>3</v>
      </c>
      <c r="D50" s="214"/>
      <c r="E50" s="149">
        <f>D50/C50</f>
        <v>0</v>
      </c>
      <c r="F50" s="15" t="s">
        <v>55</v>
      </c>
      <c r="G50" s="14" t="s">
        <v>64</v>
      </c>
      <c r="H50" s="14" t="s">
        <v>19</v>
      </c>
    </row>
    <row r="51" spans="1:8" s="37" customFormat="1" ht="58.5" customHeight="1" x14ac:dyDescent="0.45">
      <c r="A51" s="50" t="s">
        <v>312</v>
      </c>
      <c r="B51" s="59" t="s">
        <v>42</v>
      </c>
      <c r="C51" s="60">
        <v>2</v>
      </c>
      <c r="D51" s="214"/>
      <c r="E51" s="149">
        <f>D51/C51</f>
        <v>0</v>
      </c>
      <c r="F51" s="21"/>
      <c r="G51" s="14" t="s">
        <v>64</v>
      </c>
      <c r="H51" s="14" t="s">
        <v>19</v>
      </c>
    </row>
    <row r="52" spans="1:8" ht="18.75" customHeight="1" x14ac:dyDescent="0.45">
      <c r="A52" s="141" t="s">
        <v>311</v>
      </c>
      <c r="B52" s="193"/>
      <c r="C52" s="192"/>
      <c r="D52" s="29"/>
      <c r="E52" s="191"/>
      <c r="F52" s="28"/>
      <c r="G52" s="27"/>
      <c r="H52" s="27"/>
    </row>
    <row r="53" spans="1:8" ht="18.75" customHeight="1" x14ac:dyDescent="0.45">
      <c r="A53" s="66" t="s">
        <v>56</v>
      </c>
      <c r="B53" s="25"/>
      <c r="C53" s="24"/>
      <c r="D53" s="23"/>
      <c r="E53" s="21"/>
      <c r="F53" s="53"/>
      <c r="G53" s="21"/>
      <c r="H53" s="21"/>
    </row>
    <row r="54" spans="1:8" s="37" customFormat="1" ht="82.5" customHeight="1" x14ac:dyDescent="0.45">
      <c r="A54" s="50" t="s">
        <v>310</v>
      </c>
      <c r="B54" s="59" t="s">
        <v>42</v>
      </c>
      <c r="C54" s="60">
        <v>1</v>
      </c>
      <c r="D54" s="214"/>
      <c r="E54" s="149">
        <f>D54/C54</f>
        <v>0</v>
      </c>
      <c r="F54" s="15" t="s">
        <v>55</v>
      </c>
      <c r="G54" s="14" t="s">
        <v>64</v>
      </c>
      <c r="H54" s="14" t="s">
        <v>19</v>
      </c>
    </row>
    <row r="55" spans="1:8" ht="18.75" customHeight="1" x14ac:dyDescent="0.45">
      <c r="A55" s="174" t="s">
        <v>309</v>
      </c>
      <c r="B55" s="196"/>
      <c r="C55" s="195"/>
      <c r="D55" s="166"/>
      <c r="E55" s="194"/>
      <c r="F55" s="165"/>
      <c r="G55" s="164"/>
      <c r="H55" s="164"/>
    </row>
    <row r="56" spans="1:8" ht="18.75" customHeight="1" x14ac:dyDescent="0.45">
      <c r="A56" s="141" t="s">
        <v>308</v>
      </c>
      <c r="B56" s="193"/>
      <c r="C56" s="192"/>
      <c r="D56" s="29"/>
      <c r="E56" s="191"/>
      <c r="F56" s="28"/>
      <c r="G56" s="27"/>
      <c r="H56" s="27"/>
    </row>
    <row r="57" spans="1:8" ht="17.25" customHeight="1" x14ac:dyDescent="0.45">
      <c r="A57" s="66" t="s">
        <v>56</v>
      </c>
      <c r="B57" s="25"/>
      <c r="C57" s="24"/>
      <c r="D57" s="23"/>
      <c r="E57" s="21"/>
      <c r="F57" s="53"/>
      <c r="G57" s="21"/>
      <c r="H57" s="21"/>
    </row>
    <row r="58" spans="1:8" ht="45" customHeight="1" x14ac:dyDescent="0.45">
      <c r="A58" s="14" t="s">
        <v>307</v>
      </c>
      <c r="B58" s="56" t="s">
        <v>42</v>
      </c>
      <c r="C58" s="213">
        <v>28</v>
      </c>
      <c r="D58" s="176"/>
      <c r="E58" s="149"/>
      <c r="F58" s="51" t="s">
        <v>271</v>
      </c>
      <c r="G58" s="14" t="s">
        <v>64</v>
      </c>
      <c r="H58" s="14" t="s">
        <v>19</v>
      </c>
    </row>
    <row r="59" spans="1:8" x14ac:dyDescent="0.45">
      <c r="A59" s="26" t="s">
        <v>8</v>
      </c>
      <c r="B59" s="25"/>
      <c r="C59" s="24"/>
      <c r="D59" s="23"/>
      <c r="E59" s="21"/>
      <c r="F59" s="22" t="s">
        <v>7</v>
      </c>
      <c r="G59" s="21"/>
      <c r="H59" s="21"/>
    </row>
    <row r="60" spans="1:8" s="210" customFormat="1" ht="75" x14ac:dyDescent="0.45">
      <c r="A60" s="212" t="s">
        <v>306</v>
      </c>
      <c r="B60" s="106" t="s">
        <v>5</v>
      </c>
      <c r="C60" s="137">
        <v>60</v>
      </c>
      <c r="D60" s="211"/>
      <c r="E60" s="135"/>
      <c r="F60" s="203" t="s">
        <v>278</v>
      </c>
      <c r="G60" s="14" t="s">
        <v>64</v>
      </c>
      <c r="H60" s="14" t="s">
        <v>19</v>
      </c>
    </row>
    <row r="61" spans="1:8" s="210" customFormat="1" ht="75" x14ac:dyDescent="0.45">
      <c r="A61" s="212" t="s">
        <v>305</v>
      </c>
      <c r="B61" s="106" t="s">
        <v>5</v>
      </c>
      <c r="C61" s="137">
        <v>50</v>
      </c>
      <c r="D61" s="211"/>
      <c r="E61" s="135"/>
      <c r="F61" s="22"/>
      <c r="G61" s="14" t="s">
        <v>64</v>
      </c>
      <c r="H61" s="14" t="s">
        <v>19</v>
      </c>
    </row>
    <row r="62" spans="1:8" ht="76.5" customHeight="1" x14ac:dyDescent="0.45">
      <c r="A62" s="202" t="s">
        <v>279</v>
      </c>
      <c r="B62" s="105" t="s">
        <v>191</v>
      </c>
      <c r="C62" s="137">
        <v>30</v>
      </c>
      <c r="D62" s="92"/>
      <c r="E62" s="94"/>
      <c r="F62" s="51"/>
      <c r="G62" s="14" t="s">
        <v>81</v>
      </c>
      <c r="H62" s="14" t="s">
        <v>19</v>
      </c>
    </row>
    <row r="63" spans="1:8" s="210" customFormat="1" ht="94.5" customHeight="1" x14ac:dyDescent="0.45">
      <c r="A63" s="212" t="s">
        <v>304</v>
      </c>
      <c r="B63" s="106" t="s">
        <v>42</v>
      </c>
      <c r="C63" s="137" t="s">
        <v>303</v>
      </c>
      <c r="D63" s="211"/>
      <c r="E63" s="135"/>
      <c r="F63" s="22"/>
      <c r="G63" s="14" t="s">
        <v>302</v>
      </c>
      <c r="H63" s="14" t="s">
        <v>19</v>
      </c>
    </row>
    <row r="64" spans="1:8" ht="75.75" customHeight="1" x14ac:dyDescent="0.45">
      <c r="A64" s="209" t="s">
        <v>301</v>
      </c>
      <c r="B64" s="106" t="s">
        <v>5</v>
      </c>
      <c r="C64" s="137">
        <v>20</v>
      </c>
      <c r="D64" s="92"/>
      <c r="E64" s="21"/>
      <c r="F64" s="21"/>
      <c r="G64" s="14" t="s">
        <v>114</v>
      </c>
      <c r="H64" s="14" t="s">
        <v>19</v>
      </c>
    </row>
    <row r="65" spans="1:8" ht="75" customHeight="1" x14ac:dyDescent="0.45">
      <c r="A65" s="209" t="s">
        <v>300</v>
      </c>
      <c r="B65" s="106" t="s">
        <v>5</v>
      </c>
      <c r="C65" s="137">
        <v>40</v>
      </c>
      <c r="D65" s="92"/>
      <c r="E65" s="21"/>
      <c r="F65" s="21"/>
      <c r="G65" s="14" t="s">
        <v>114</v>
      </c>
      <c r="H65" s="14" t="s">
        <v>19</v>
      </c>
    </row>
    <row r="66" spans="1:8" ht="75" customHeight="1" x14ac:dyDescent="0.45">
      <c r="A66" s="209" t="s">
        <v>299</v>
      </c>
      <c r="B66" s="106" t="s">
        <v>5</v>
      </c>
      <c r="C66" s="137">
        <v>60</v>
      </c>
      <c r="D66" s="92"/>
      <c r="E66" s="21"/>
      <c r="F66" s="21"/>
      <c r="G66" s="14" t="s">
        <v>114</v>
      </c>
      <c r="H66" s="14" t="s">
        <v>19</v>
      </c>
    </row>
    <row r="67" spans="1:8" ht="54.75" customHeight="1" x14ac:dyDescent="0.45">
      <c r="A67" s="209" t="s">
        <v>298</v>
      </c>
      <c r="B67" s="106" t="s">
        <v>5</v>
      </c>
      <c r="C67" s="137" t="s">
        <v>235</v>
      </c>
      <c r="D67" s="23"/>
      <c r="E67" s="21"/>
      <c r="F67" s="53"/>
      <c r="G67" s="14" t="s">
        <v>64</v>
      </c>
      <c r="H67" s="14" t="s">
        <v>19</v>
      </c>
    </row>
    <row r="68" spans="1:8" s="2" customFormat="1" ht="78" customHeight="1" x14ac:dyDescent="0.2">
      <c r="A68" s="78" t="s">
        <v>297</v>
      </c>
      <c r="B68" s="106" t="s">
        <v>108</v>
      </c>
      <c r="C68" s="208">
        <v>2</v>
      </c>
      <c r="D68" s="23"/>
      <c r="E68" s="21"/>
      <c r="F68" s="53"/>
      <c r="G68" s="14" t="s">
        <v>64</v>
      </c>
      <c r="H68" s="14" t="s">
        <v>19</v>
      </c>
    </row>
    <row r="69" spans="1:8" s="2" customFormat="1" ht="75" x14ac:dyDescent="0.2">
      <c r="A69" s="78" t="s">
        <v>296</v>
      </c>
      <c r="B69" s="106" t="s">
        <v>53</v>
      </c>
      <c r="C69" s="137" t="s">
        <v>295</v>
      </c>
      <c r="D69" s="23"/>
      <c r="E69" s="21"/>
      <c r="F69" s="53"/>
      <c r="G69" s="14" t="s">
        <v>46</v>
      </c>
      <c r="H69" s="14" t="s">
        <v>19</v>
      </c>
    </row>
    <row r="70" spans="1:8" s="37" customFormat="1" ht="18.75" customHeight="1" x14ac:dyDescent="0.45">
      <c r="A70" s="168" t="s">
        <v>294</v>
      </c>
      <c r="B70" s="42"/>
      <c r="C70" s="41"/>
      <c r="D70" s="40"/>
      <c r="E70" s="38"/>
      <c r="F70" s="39"/>
      <c r="G70" s="38"/>
      <c r="H70" s="38"/>
    </row>
    <row r="71" spans="1:8" ht="18.75" customHeight="1" x14ac:dyDescent="0.45">
      <c r="A71" s="174" t="s">
        <v>293</v>
      </c>
      <c r="B71" s="196"/>
      <c r="C71" s="195"/>
      <c r="D71" s="166"/>
      <c r="E71" s="194"/>
      <c r="F71" s="165"/>
      <c r="G71" s="164"/>
      <c r="H71" s="164"/>
    </row>
    <row r="72" spans="1:8" ht="18.75" customHeight="1" x14ac:dyDescent="0.45">
      <c r="A72" s="187" t="s">
        <v>292</v>
      </c>
      <c r="B72" s="193"/>
      <c r="C72" s="192"/>
      <c r="D72" s="29"/>
      <c r="E72" s="191"/>
      <c r="F72" s="28"/>
      <c r="G72" s="27"/>
      <c r="H72" s="27"/>
    </row>
    <row r="73" spans="1:8" ht="18.75" customHeight="1" x14ac:dyDescent="0.45">
      <c r="A73" s="66" t="s">
        <v>56</v>
      </c>
      <c r="B73" s="25"/>
      <c r="C73" s="24"/>
      <c r="D73" s="23"/>
      <c r="E73" s="21"/>
      <c r="F73" s="53"/>
      <c r="G73" s="21"/>
      <c r="H73" s="21"/>
    </row>
    <row r="74" spans="1:8" ht="34.5" customHeight="1" x14ac:dyDescent="0.45">
      <c r="A74" s="50" t="s">
        <v>291</v>
      </c>
      <c r="B74" s="59" t="s">
        <v>53</v>
      </c>
      <c r="C74" s="60">
        <v>125</v>
      </c>
      <c r="D74" s="92"/>
      <c r="E74" s="149">
        <f>D74/C74</f>
        <v>0</v>
      </c>
      <c r="F74" s="15" t="s">
        <v>55</v>
      </c>
      <c r="G74" s="59" t="s">
        <v>286</v>
      </c>
      <c r="H74" s="59" t="s">
        <v>19</v>
      </c>
    </row>
    <row r="75" spans="1:8" ht="34.5" customHeight="1" x14ac:dyDescent="0.45">
      <c r="A75" s="14" t="s">
        <v>290</v>
      </c>
      <c r="B75" s="56" t="s">
        <v>2</v>
      </c>
      <c r="C75" s="207">
        <v>50000</v>
      </c>
      <c r="D75" s="63"/>
      <c r="E75" s="149">
        <f>D75/C75</f>
        <v>0</v>
      </c>
      <c r="F75" s="21"/>
      <c r="G75" s="14" t="s">
        <v>286</v>
      </c>
      <c r="H75" s="14" t="s">
        <v>19</v>
      </c>
    </row>
    <row r="76" spans="1:8" ht="35.25" customHeight="1" x14ac:dyDescent="0.45">
      <c r="A76" s="14" t="s">
        <v>289</v>
      </c>
      <c r="B76" s="56" t="s">
        <v>108</v>
      </c>
      <c r="C76" s="177">
        <v>950</v>
      </c>
      <c r="D76" s="176"/>
      <c r="E76" s="149">
        <f>D76/C76</f>
        <v>0</v>
      </c>
      <c r="F76" s="21"/>
      <c r="G76" s="56" t="s">
        <v>220</v>
      </c>
      <c r="H76" s="56" t="s">
        <v>105</v>
      </c>
    </row>
    <row r="77" spans="1:8" ht="56.25" customHeight="1" x14ac:dyDescent="0.45">
      <c r="A77" s="14" t="s">
        <v>288</v>
      </c>
      <c r="B77" s="56" t="s">
        <v>5</v>
      </c>
      <c r="C77" s="177">
        <v>85</v>
      </c>
      <c r="D77" s="176"/>
      <c r="E77" s="149">
        <f>D77/C77</f>
        <v>0</v>
      </c>
      <c r="F77" s="84"/>
      <c r="G77" s="16" t="s">
        <v>286</v>
      </c>
      <c r="H77" s="14" t="s">
        <v>19</v>
      </c>
    </row>
    <row r="78" spans="1:8" ht="39" customHeight="1" x14ac:dyDescent="0.45">
      <c r="A78" s="14" t="s">
        <v>287</v>
      </c>
      <c r="B78" s="56" t="s">
        <v>172</v>
      </c>
      <c r="C78" s="177">
        <v>75</v>
      </c>
      <c r="D78" s="176"/>
      <c r="E78" s="149">
        <f>D78/C78</f>
        <v>0</v>
      </c>
      <c r="F78" s="84"/>
      <c r="G78" s="16" t="s">
        <v>286</v>
      </c>
      <c r="H78" s="14" t="s">
        <v>19</v>
      </c>
    </row>
    <row r="79" spans="1:8" ht="33.75" customHeight="1" x14ac:dyDescent="0.45">
      <c r="A79" s="56" t="s">
        <v>285</v>
      </c>
      <c r="B79" s="56" t="s">
        <v>5</v>
      </c>
      <c r="C79" s="177">
        <v>100</v>
      </c>
      <c r="D79" s="176"/>
      <c r="E79" s="149">
        <f>D79/C79</f>
        <v>0</v>
      </c>
      <c r="F79" s="84"/>
      <c r="G79" s="14" t="s">
        <v>220</v>
      </c>
      <c r="H79" s="14" t="s">
        <v>105</v>
      </c>
    </row>
    <row r="80" spans="1:8" ht="36.75" customHeight="1" x14ac:dyDescent="0.45">
      <c r="A80" s="14" t="s">
        <v>284</v>
      </c>
      <c r="B80" s="56" t="s">
        <v>69</v>
      </c>
      <c r="C80" s="177">
        <v>70</v>
      </c>
      <c r="D80" s="206"/>
      <c r="E80" s="184">
        <f>D80/C80</f>
        <v>0</v>
      </c>
      <c r="F80" s="108"/>
      <c r="G80" s="14" t="s">
        <v>30</v>
      </c>
      <c r="H80" s="14" t="s">
        <v>19</v>
      </c>
    </row>
    <row r="81" spans="1:8" ht="40.5" customHeight="1" x14ac:dyDescent="0.45">
      <c r="A81" s="14" t="s">
        <v>283</v>
      </c>
      <c r="B81" s="56" t="s">
        <v>69</v>
      </c>
      <c r="C81" s="177">
        <v>2.5</v>
      </c>
      <c r="D81" s="205"/>
      <c r="E81" s="149">
        <f>D81/C81</f>
        <v>0</v>
      </c>
      <c r="F81" s="204"/>
      <c r="G81" s="56" t="s">
        <v>220</v>
      </c>
      <c r="H81" s="56" t="s">
        <v>105</v>
      </c>
    </row>
    <row r="82" spans="1:8" x14ac:dyDescent="0.45">
      <c r="A82" s="26" t="s">
        <v>8</v>
      </c>
      <c r="B82" s="25"/>
      <c r="C82" s="24"/>
      <c r="D82" s="23"/>
      <c r="E82" s="21"/>
      <c r="F82" s="22" t="s">
        <v>7</v>
      </c>
      <c r="G82" s="21"/>
      <c r="H82" s="21"/>
    </row>
    <row r="83" spans="1:8" ht="98.25" customHeight="1" x14ac:dyDescent="0.45">
      <c r="A83" s="202" t="s">
        <v>279</v>
      </c>
      <c r="B83" s="105" t="s">
        <v>191</v>
      </c>
      <c r="C83" s="137">
        <v>30</v>
      </c>
      <c r="D83" s="92"/>
      <c r="E83" s="94"/>
      <c r="F83" s="203" t="s">
        <v>278</v>
      </c>
      <c r="G83" s="50" t="s">
        <v>282</v>
      </c>
      <c r="H83" s="14" t="s">
        <v>19</v>
      </c>
    </row>
    <row r="84" spans="1:8" ht="75.75" customHeight="1" x14ac:dyDescent="0.45">
      <c r="A84" s="202" t="s">
        <v>277</v>
      </c>
      <c r="B84" s="105" t="s">
        <v>191</v>
      </c>
      <c r="C84" s="137">
        <v>95</v>
      </c>
      <c r="D84" s="92"/>
      <c r="E84" s="94"/>
      <c r="F84" s="51"/>
      <c r="G84" s="50" t="s">
        <v>281</v>
      </c>
      <c r="H84" s="14" t="s">
        <v>19</v>
      </c>
    </row>
    <row r="85" spans="1:8" ht="78.75" customHeight="1" x14ac:dyDescent="0.45">
      <c r="A85" s="202" t="s">
        <v>276</v>
      </c>
      <c r="B85" s="105" t="s">
        <v>191</v>
      </c>
      <c r="C85" s="137">
        <v>90</v>
      </c>
      <c r="D85" s="92"/>
      <c r="E85" s="94"/>
      <c r="F85" s="51"/>
      <c r="G85" s="50" t="s">
        <v>281</v>
      </c>
      <c r="H85" s="14" t="s">
        <v>19</v>
      </c>
    </row>
    <row r="86" spans="1:8" ht="18.75" customHeight="1" x14ac:dyDescent="0.45">
      <c r="A86" s="141" t="s">
        <v>280</v>
      </c>
      <c r="B86" s="200"/>
      <c r="C86" s="199"/>
      <c r="D86" s="29"/>
      <c r="E86" s="191"/>
      <c r="F86" s="28"/>
      <c r="G86" s="27"/>
      <c r="H86" s="27"/>
    </row>
    <row r="87" spans="1:8" x14ac:dyDescent="0.45">
      <c r="A87" s="26" t="s">
        <v>8</v>
      </c>
      <c r="B87" s="25"/>
      <c r="C87" s="24"/>
      <c r="D87" s="23"/>
      <c r="E87" s="21"/>
      <c r="F87" s="22" t="s">
        <v>7</v>
      </c>
      <c r="G87" s="21"/>
      <c r="H87" s="21"/>
    </row>
    <row r="88" spans="1:8" ht="79.5" customHeight="1" x14ac:dyDescent="0.45">
      <c r="A88" s="202" t="s">
        <v>279</v>
      </c>
      <c r="B88" s="105" t="s">
        <v>191</v>
      </c>
      <c r="C88" s="137">
        <v>30</v>
      </c>
      <c r="D88" s="92"/>
      <c r="E88" s="94"/>
      <c r="F88" s="203" t="s">
        <v>278</v>
      </c>
      <c r="G88" s="50" t="s">
        <v>275</v>
      </c>
      <c r="H88" s="50" t="s">
        <v>26</v>
      </c>
    </row>
    <row r="89" spans="1:8" ht="57" customHeight="1" x14ac:dyDescent="0.45">
      <c r="A89" s="202" t="s">
        <v>277</v>
      </c>
      <c r="B89" s="105" t="s">
        <v>191</v>
      </c>
      <c r="C89" s="137">
        <v>95</v>
      </c>
      <c r="D89" s="92"/>
      <c r="E89" s="94"/>
      <c r="F89" s="51"/>
      <c r="G89" s="50" t="s">
        <v>275</v>
      </c>
      <c r="H89" s="50" t="s">
        <v>26</v>
      </c>
    </row>
    <row r="90" spans="1:8" ht="98.25" customHeight="1" x14ac:dyDescent="0.45">
      <c r="A90" s="202" t="s">
        <v>276</v>
      </c>
      <c r="B90" s="105" t="s">
        <v>191</v>
      </c>
      <c r="C90" s="137">
        <v>90</v>
      </c>
      <c r="D90" s="92"/>
      <c r="E90" s="94"/>
      <c r="F90" s="51"/>
      <c r="G90" s="50" t="s">
        <v>275</v>
      </c>
      <c r="H90" s="50" t="s">
        <v>26</v>
      </c>
    </row>
    <row r="91" spans="1:8" ht="18.75" customHeight="1" x14ac:dyDescent="0.45">
      <c r="A91" s="174" t="s">
        <v>274</v>
      </c>
      <c r="B91" s="173"/>
      <c r="C91" s="201"/>
      <c r="D91" s="166"/>
      <c r="E91" s="164"/>
      <c r="F91" s="165"/>
      <c r="G91" s="164"/>
      <c r="H91" s="164"/>
    </row>
    <row r="92" spans="1:8" ht="18.75" customHeight="1" x14ac:dyDescent="0.45">
      <c r="A92" s="141" t="s">
        <v>273</v>
      </c>
      <c r="B92" s="200"/>
      <c r="C92" s="199"/>
      <c r="D92" s="29"/>
      <c r="E92" s="27"/>
      <c r="F92" s="28"/>
      <c r="G92" s="198"/>
      <c r="H92" s="197"/>
    </row>
    <row r="93" spans="1:8" ht="18.75" customHeight="1" x14ac:dyDescent="0.45">
      <c r="A93" s="66" t="s">
        <v>56</v>
      </c>
      <c r="B93" s="25"/>
      <c r="C93" s="24"/>
      <c r="D93" s="23"/>
      <c r="E93" s="21"/>
      <c r="F93" s="53"/>
      <c r="G93" s="21"/>
      <c r="H93" s="21"/>
    </row>
    <row r="94" spans="1:8" ht="37.5" x14ac:dyDescent="0.45">
      <c r="A94" s="50" t="s">
        <v>272</v>
      </c>
      <c r="B94" s="59" t="s">
        <v>42</v>
      </c>
      <c r="C94" s="60">
        <v>28</v>
      </c>
      <c r="D94" s="23"/>
      <c r="E94" s="21"/>
      <c r="F94" s="51" t="s">
        <v>271</v>
      </c>
      <c r="G94" s="50" t="s">
        <v>30</v>
      </c>
      <c r="H94" s="50" t="s">
        <v>19</v>
      </c>
    </row>
    <row r="95" spans="1:8" s="37" customFormat="1" ht="18.75" customHeight="1" x14ac:dyDescent="0.45">
      <c r="A95" s="168" t="s">
        <v>270</v>
      </c>
      <c r="B95" s="42"/>
      <c r="C95" s="41"/>
      <c r="D95" s="40"/>
      <c r="E95" s="38"/>
      <c r="F95" s="39"/>
      <c r="G95" s="38"/>
      <c r="H95" s="38"/>
    </row>
    <row r="96" spans="1:8" ht="18.75" customHeight="1" x14ac:dyDescent="0.45">
      <c r="A96" s="174" t="s">
        <v>269</v>
      </c>
      <c r="B96" s="196"/>
      <c r="C96" s="195"/>
      <c r="D96" s="166"/>
      <c r="E96" s="194"/>
      <c r="F96" s="165"/>
      <c r="G96" s="164"/>
      <c r="H96" s="164"/>
    </row>
    <row r="97" spans="1:8" ht="18.75" customHeight="1" x14ac:dyDescent="0.45">
      <c r="A97" s="141" t="s">
        <v>268</v>
      </c>
      <c r="B97" s="193"/>
      <c r="C97" s="192"/>
      <c r="D97" s="29"/>
      <c r="E97" s="191"/>
      <c r="F97" s="28"/>
      <c r="G97" s="27"/>
      <c r="H97" s="27"/>
    </row>
    <row r="98" spans="1:8" ht="18.75" customHeight="1" x14ac:dyDescent="0.45">
      <c r="A98" s="66" t="s">
        <v>56</v>
      </c>
      <c r="B98" s="25"/>
      <c r="C98" s="24"/>
      <c r="D98" s="23"/>
      <c r="E98" s="21"/>
      <c r="F98" s="53"/>
      <c r="G98" s="21"/>
      <c r="H98" s="21"/>
    </row>
    <row r="99" spans="1:8" ht="18.75" customHeight="1" x14ac:dyDescent="0.45">
      <c r="A99" s="116" t="s">
        <v>267</v>
      </c>
      <c r="B99" s="59" t="s">
        <v>42</v>
      </c>
      <c r="C99" s="60">
        <v>52</v>
      </c>
      <c r="D99" s="92"/>
      <c r="E99" s="94">
        <f>D99/C99</f>
        <v>0</v>
      </c>
      <c r="F99" s="15" t="s">
        <v>55</v>
      </c>
      <c r="G99" s="21" t="s">
        <v>255</v>
      </c>
      <c r="H99" s="116" t="s">
        <v>254</v>
      </c>
    </row>
    <row r="100" spans="1:8" ht="18.75" customHeight="1" x14ac:dyDescent="0.45">
      <c r="A100" s="116"/>
      <c r="B100" s="59"/>
      <c r="C100" s="60"/>
      <c r="D100" s="23"/>
      <c r="E100" s="94"/>
      <c r="F100" s="21"/>
      <c r="G100" s="21"/>
      <c r="H100" s="116"/>
    </row>
    <row r="101" spans="1:8" ht="38.25" customHeight="1" x14ac:dyDescent="0.45">
      <c r="A101" s="14" t="s">
        <v>266</v>
      </c>
      <c r="B101" s="56" t="s">
        <v>2</v>
      </c>
      <c r="C101" s="190">
        <v>35000</v>
      </c>
      <c r="D101" s="63"/>
      <c r="E101" s="94">
        <f>D101/C101</f>
        <v>0</v>
      </c>
      <c r="F101" s="16"/>
      <c r="G101" s="21" t="s">
        <v>255</v>
      </c>
      <c r="H101" s="14" t="s">
        <v>254</v>
      </c>
    </row>
    <row r="102" spans="1:8" ht="42" customHeight="1" x14ac:dyDescent="0.45">
      <c r="A102" s="14" t="s">
        <v>265</v>
      </c>
      <c r="B102" s="56" t="s">
        <v>5</v>
      </c>
      <c r="C102" s="188" t="s">
        <v>261</v>
      </c>
      <c r="D102" s="176"/>
      <c r="E102" s="94">
        <f>D102/85</f>
        <v>0</v>
      </c>
      <c r="F102" s="14"/>
      <c r="G102" s="21" t="s">
        <v>255</v>
      </c>
      <c r="H102" s="14" t="s">
        <v>254</v>
      </c>
    </row>
    <row r="103" spans="1:8" ht="78" customHeight="1" x14ac:dyDescent="0.45">
      <c r="A103" s="14" t="s">
        <v>264</v>
      </c>
      <c r="B103" s="56" t="s">
        <v>5</v>
      </c>
      <c r="C103" s="188" t="s">
        <v>263</v>
      </c>
      <c r="D103" s="189"/>
      <c r="E103" s="94">
        <f>D103/7</f>
        <v>0</v>
      </c>
      <c r="F103" s="14"/>
      <c r="G103" s="21" t="s">
        <v>255</v>
      </c>
      <c r="H103" s="14" t="s">
        <v>254</v>
      </c>
    </row>
    <row r="104" spans="1:8" ht="40.5" customHeight="1" x14ac:dyDescent="0.45">
      <c r="A104" s="14" t="s">
        <v>262</v>
      </c>
      <c r="B104" s="56" t="s">
        <v>5</v>
      </c>
      <c r="C104" s="188" t="s">
        <v>261</v>
      </c>
      <c r="D104" s="176"/>
      <c r="E104" s="94">
        <f>D104/85</f>
        <v>0</v>
      </c>
      <c r="F104" s="14"/>
      <c r="G104" s="21" t="s">
        <v>255</v>
      </c>
      <c r="H104" s="14" t="s">
        <v>254</v>
      </c>
    </row>
    <row r="105" spans="1:8" x14ac:dyDescent="0.45">
      <c r="A105" s="26" t="s">
        <v>8</v>
      </c>
      <c r="B105" s="25"/>
      <c r="C105" s="24"/>
      <c r="D105" s="23"/>
      <c r="E105" s="21"/>
      <c r="F105" s="22" t="s">
        <v>7</v>
      </c>
      <c r="G105" s="21"/>
      <c r="H105" s="21"/>
    </row>
    <row r="106" spans="1:8" s="37" customFormat="1" ht="58.5" customHeight="1" x14ac:dyDescent="0.45">
      <c r="A106" s="52" t="s">
        <v>260</v>
      </c>
      <c r="B106" s="25" t="s">
        <v>242</v>
      </c>
      <c r="C106" s="24">
        <v>10</v>
      </c>
      <c r="D106" s="23"/>
      <c r="E106" s="21"/>
      <c r="F106" s="53"/>
      <c r="G106" s="21" t="s">
        <v>255</v>
      </c>
      <c r="H106" s="14" t="s">
        <v>254</v>
      </c>
    </row>
    <row r="107" spans="1:8" s="37" customFormat="1" ht="113.25" customHeight="1" x14ac:dyDescent="0.45">
      <c r="A107" s="52" t="s">
        <v>259</v>
      </c>
      <c r="B107" s="25" t="s">
        <v>242</v>
      </c>
      <c r="C107" s="24">
        <v>10</v>
      </c>
      <c r="D107" s="23"/>
      <c r="E107" s="21"/>
      <c r="F107" s="53"/>
      <c r="G107" s="21" t="s">
        <v>255</v>
      </c>
      <c r="H107" s="14" t="s">
        <v>254</v>
      </c>
    </row>
    <row r="108" spans="1:8" s="37" customFormat="1" ht="79.5" customHeight="1" x14ac:dyDescent="0.45">
      <c r="A108" s="52" t="s">
        <v>258</v>
      </c>
      <c r="B108" s="25" t="s">
        <v>5</v>
      </c>
      <c r="C108" s="24">
        <v>90</v>
      </c>
      <c r="D108" s="23"/>
      <c r="E108" s="21"/>
      <c r="F108" s="53"/>
      <c r="G108" s="21" t="s">
        <v>255</v>
      </c>
      <c r="H108" s="14" t="s">
        <v>254</v>
      </c>
    </row>
    <row r="109" spans="1:8" s="37" customFormat="1" ht="135" customHeight="1" x14ac:dyDescent="0.45">
      <c r="A109" s="52" t="s">
        <v>257</v>
      </c>
      <c r="B109" s="25" t="s">
        <v>5</v>
      </c>
      <c r="C109" s="24">
        <v>90</v>
      </c>
      <c r="D109" s="23"/>
      <c r="E109" s="21"/>
      <c r="F109" s="53"/>
      <c r="G109" s="21" t="s">
        <v>255</v>
      </c>
      <c r="H109" s="14" t="s">
        <v>254</v>
      </c>
    </row>
    <row r="110" spans="1:8" s="37" customFormat="1" ht="56.25" x14ac:dyDescent="0.45">
      <c r="A110" s="52" t="s">
        <v>256</v>
      </c>
      <c r="B110" s="25" t="s">
        <v>5</v>
      </c>
      <c r="C110" s="24">
        <v>95</v>
      </c>
      <c r="D110" s="23"/>
      <c r="E110" s="21"/>
      <c r="F110" s="53"/>
      <c r="G110" s="21" t="s">
        <v>255</v>
      </c>
      <c r="H110" s="14" t="s">
        <v>254</v>
      </c>
    </row>
    <row r="111" spans="1:8" s="37" customFormat="1" ht="18.75" customHeight="1" x14ac:dyDescent="0.45">
      <c r="A111" s="49" t="s">
        <v>253</v>
      </c>
      <c r="B111" s="48"/>
      <c r="C111" s="47"/>
      <c r="D111" s="46"/>
      <c r="E111" s="44"/>
      <c r="F111" s="45"/>
      <c r="G111" s="44"/>
      <c r="H111" s="44"/>
    </row>
    <row r="112" spans="1:8" s="37" customFormat="1" ht="18.75" customHeight="1" x14ac:dyDescent="0.45">
      <c r="A112" s="168" t="s">
        <v>252</v>
      </c>
      <c r="B112" s="42"/>
      <c r="C112" s="41"/>
      <c r="D112" s="40"/>
      <c r="E112" s="38"/>
      <c r="F112" s="39"/>
      <c r="G112" s="38"/>
      <c r="H112" s="38"/>
    </row>
    <row r="113" spans="1:256" ht="18.75" customHeight="1" x14ac:dyDescent="0.45">
      <c r="A113" s="147" t="s">
        <v>251</v>
      </c>
      <c r="B113" s="147"/>
      <c r="C113" s="167"/>
      <c r="D113" s="166"/>
      <c r="E113" s="164"/>
      <c r="F113" s="165"/>
      <c r="G113" s="164"/>
      <c r="H113" s="164"/>
    </row>
    <row r="114" spans="1:256" ht="18.75" customHeight="1" x14ac:dyDescent="0.45">
      <c r="A114" s="187" t="s">
        <v>250</v>
      </c>
      <c r="B114" s="31"/>
      <c r="C114" s="30"/>
      <c r="D114" s="29"/>
      <c r="E114" s="27"/>
      <c r="F114" s="28"/>
      <c r="G114" s="27"/>
      <c r="H114" s="27"/>
    </row>
    <row r="115" spans="1:256" ht="18.75" customHeight="1" x14ac:dyDescent="0.45">
      <c r="A115" s="66" t="s">
        <v>56</v>
      </c>
      <c r="B115" s="25"/>
      <c r="C115" s="24"/>
      <c r="D115" s="23"/>
      <c r="E115" s="21"/>
      <c r="F115" s="53"/>
      <c r="G115" s="21"/>
      <c r="H115" s="21"/>
    </row>
    <row r="116" spans="1:256" s="2" customFormat="1" ht="114" customHeight="1" x14ac:dyDescent="0.2">
      <c r="A116" s="186" t="s">
        <v>249</v>
      </c>
      <c r="B116" s="56" t="s">
        <v>5</v>
      </c>
      <c r="C116" s="177">
        <v>85</v>
      </c>
      <c r="D116" s="185"/>
      <c r="E116" s="184"/>
      <c r="F116" s="15" t="s">
        <v>55</v>
      </c>
      <c r="G116" s="14" t="s">
        <v>114</v>
      </c>
      <c r="H116" s="84" t="s">
        <v>13</v>
      </c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  <c r="Z116" s="183"/>
      <c r="AA116" s="183"/>
      <c r="AB116" s="183"/>
      <c r="AC116" s="183"/>
      <c r="AD116" s="183"/>
      <c r="AE116" s="183"/>
      <c r="AF116" s="183"/>
      <c r="AG116" s="183"/>
      <c r="AH116" s="183"/>
      <c r="AI116" s="183"/>
      <c r="AJ116" s="183"/>
      <c r="AK116" s="183"/>
      <c r="AL116" s="183"/>
      <c r="AM116" s="183"/>
      <c r="AN116" s="183"/>
      <c r="AO116" s="183"/>
      <c r="AP116" s="183"/>
      <c r="AQ116" s="183"/>
      <c r="AR116" s="183"/>
      <c r="AS116" s="183"/>
      <c r="AT116" s="183"/>
      <c r="AU116" s="183"/>
      <c r="AV116" s="183"/>
      <c r="AW116" s="183"/>
      <c r="AX116" s="183"/>
      <c r="AY116" s="183"/>
      <c r="AZ116" s="183"/>
      <c r="BA116" s="183"/>
      <c r="BB116" s="183"/>
      <c r="BC116" s="183"/>
      <c r="BD116" s="183"/>
      <c r="BE116" s="183"/>
      <c r="BF116" s="183"/>
      <c r="BG116" s="183"/>
      <c r="BH116" s="183"/>
      <c r="BI116" s="183"/>
      <c r="BJ116" s="183"/>
      <c r="BK116" s="183"/>
      <c r="BL116" s="183"/>
      <c r="BM116" s="183"/>
      <c r="BN116" s="183"/>
      <c r="BO116" s="183"/>
      <c r="BP116" s="183"/>
      <c r="BQ116" s="183"/>
      <c r="BR116" s="183"/>
      <c r="BS116" s="183"/>
      <c r="BT116" s="183"/>
      <c r="BU116" s="183"/>
      <c r="BV116" s="183"/>
      <c r="BW116" s="183"/>
      <c r="BX116" s="183"/>
      <c r="BY116" s="183"/>
      <c r="BZ116" s="183"/>
      <c r="CA116" s="183"/>
      <c r="CB116" s="183"/>
      <c r="CC116" s="183"/>
      <c r="CD116" s="183"/>
      <c r="CE116" s="183"/>
      <c r="CF116" s="183"/>
      <c r="CG116" s="183"/>
      <c r="CH116" s="183"/>
      <c r="CI116" s="183"/>
      <c r="CJ116" s="183"/>
      <c r="CK116" s="183"/>
      <c r="CL116" s="183"/>
      <c r="CM116" s="183"/>
      <c r="CN116" s="183"/>
      <c r="CO116" s="183"/>
      <c r="CP116" s="183"/>
      <c r="CQ116" s="183"/>
      <c r="CR116" s="183"/>
      <c r="CS116" s="183"/>
      <c r="CT116" s="183"/>
      <c r="CU116" s="183"/>
      <c r="CV116" s="183"/>
      <c r="CW116" s="183"/>
      <c r="CX116" s="183"/>
      <c r="CY116" s="183"/>
      <c r="CZ116" s="183"/>
      <c r="DA116" s="183"/>
      <c r="DB116" s="183"/>
      <c r="DC116" s="183"/>
      <c r="DD116" s="183"/>
      <c r="DE116" s="183"/>
      <c r="DF116" s="183"/>
      <c r="DG116" s="183"/>
      <c r="DH116" s="183"/>
      <c r="DI116" s="183"/>
      <c r="DJ116" s="183"/>
      <c r="DK116" s="183"/>
      <c r="DL116" s="183"/>
      <c r="DM116" s="183"/>
      <c r="DN116" s="183"/>
      <c r="DO116" s="183"/>
      <c r="DP116" s="183"/>
      <c r="DQ116" s="183"/>
      <c r="DR116" s="183"/>
      <c r="DS116" s="183"/>
      <c r="DT116" s="183"/>
      <c r="DU116" s="183"/>
      <c r="DV116" s="183"/>
      <c r="DW116" s="183"/>
      <c r="DX116" s="183"/>
      <c r="DY116" s="183"/>
      <c r="DZ116" s="183"/>
      <c r="EA116" s="183"/>
      <c r="EB116" s="183"/>
      <c r="EC116" s="183"/>
      <c r="ED116" s="183"/>
      <c r="EE116" s="183"/>
      <c r="EF116" s="183"/>
      <c r="EG116" s="183"/>
      <c r="EH116" s="183"/>
      <c r="EI116" s="183"/>
      <c r="EJ116" s="183"/>
      <c r="EK116" s="183"/>
      <c r="EL116" s="183"/>
      <c r="EM116" s="183"/>
      <c r="EN116" s="183"/>
      <c r="EO116" s="183"/>
      <c r="EP116" s="183"/>
      <c r="EQ116" s="183"/>
      <c r="ER116" s="183"/>
      <c r="ES116" s="183"/>
      <c r="ET116" s="183"/>
      <c r="EU116" s="183"/>
      <c r="EV116" s="183"/>
      <c r="EW116" s="183"/>
      <c r="EX116" s="183"/>
      <c r="EY116" s="183"/>
      <c r="EZ116" s="183"/>
      <c r="FA116" s="183"/>
      <c r="FB116" s="183"/>
      <c r="FC116" s="183"/>
      <c r="FD116" s="183"/>
      <c r="FE116" s="183"/>
      <c r="FF116" s="183"/>
      <c r="FG116" s="183"/>
      <c r="FH116" s="183"/>
      <c r="FI116" s="183"/>
      <c r="FJ116" s="183"/>
      <c r="FK116" s="183"/>
      <c r="FL116" s="183"/>
      <c r="FM116" s="183"/>
      <c r="FN116" s="183"/>
      <c r="FO116" s="183"/>
      <c r="FP116" s="183"/>
      <c r="FQ116" s="183"/>
      <c r="FR116" s="183"/>
      <c r="FS116" s="183"/>
      <c r="FT116" s="183"/>
      <c r="FU116" s="183"/>
      <c r="FV116" s="183"/>
      <c r="FW116" s="183"/>
      <c r="FX116" s="183"/>
      <c r="FY116" s="183"/>
      <c r="FZ116" s="183"/>
      <c r="GA116" s="183"/>
      <c r="GB116" s="183"/>
      <c r="GC116" s="183"/>
      <c r="GD116" s="183"/>
      <c r="GE116" s="183"/>
      <c r="GF116" s="183"/>
      <c r="GG116" s="183"/>
      <c r="GH116" s="183"/>
      <c r="GI116" s="183"/>
      <c r="GJ116" s="183"/>
      <c r="GK116" s="183"/>
      <c r="GL116" s="183"/>
      <c r="GM116" s="183"/>
      <c r="GN116" s="183"/>
      <c r="GO116" s="183"/>
      <c r="GP116" s="183"/>
      <c r="GQ116" s="183"/>
      <c r="GR116" s="183"/>
      <c r="GS116" s="183"/>
      <c r="GT116" s="183"/>
      <c r="GU116" s="183"/>
      <c r="GV116" s="183"/>
      <c r="GW116" s="183"/>
      <c r="GX116" s="183"/>
      <c r="GY116" s="183"/>
      <c r="GZ116" s="183"/>
      <c r="HA116" s="183"/>
      <c r="HB116" s="183"/>
      <c r="HC116" s="183"/>
      <c r="HD116" s="183"/>
      <c r="HE116" s="183"/>
      <c r="HF116" s="183"/>
      <c r="HG116" s="183"/>
      <c r="HH116" s="183"/>
      <c r="HI116" s="183"/>
      <c r="HJ116" s="183"/>
      <c r="HK116" s="183"/>
      <c r="HL116" s="183"/>
      <c r="HM116" s="183"/>
      <c r="HN116" s="183"/>
      <c r="HO116" s="183"/>
      <c r="HP116" s="183"/>
      <c r="HQ116" s="183"/>
      <c r="HR116" s="183"/>
      <c r="HS116" s="183"/>
      <c r="HT116" s="183"/>
      <c r="HU116" s="183"/>
      <c r="HV116" s="183"/>
      <c r="HW116" s="183"/>
      <c r="HX116" s="183"/>
      <c r="HY116" s="183"/>
      <c r="HZ116" s="183"/>
      <c r="IA116" s="183"/>
      <c r="IB116" s="183"/>
      <c r="IC116" s="183"/>
      <c r="ID116" s="183"/>
      <c r="IE116" s="183"/>
      <c r="IF116" s="183"/>
      <c r="IG116" s="183"/>
      <c r="IH116" s="183"/>
      <c r="II116" s="183"/>
      <c r="IJ116" s="183"/>
      <c r="IK116" s="183"/>
      <c r="IL116" s="183"/>
      <c r="IM116" s="183"/>
      <c r="IN116" s="183"/>
      <c r="IO116" s="183"/>
      <c r="IP116" s="183"/>
      <c r="IQ116" s="183"/>
      <c r="IR116" s="183"/>
      <c r="IS116" s="183"/>
      <c r="IT116" s="183"/>
      <c r="IU116" s="183"/>
      <c r="IV116" s="183"/>
    </row>
    <row r="117" spans="1:256" s="2" customFormat="1" ht="76.5" customHeight="1" x14ac:dyDescent="0.2">
      <c r="A117" s="182" t="s">
        <v>248</v>
      </c>
      <c r="B117" s="56" t="s">
        <v>5</v>
      </c>
      <c r="C117" s="24">
        <v>100</v>
      </c>
      <c r="D117" s="92"/>
      <c r="E117" s="62">
        <f>D117/C117</f>
        <v>0</v>
      </c>
      <c r="F117" s="14"/>
      <c r="G117" s="14" t="s">
        <v>106</v>
      </c>
      <c r="H117" s="14" t="s">
        <v>105</v>
      </c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/>
      <c r="CA117" s="80"/>
      <c r="CB117" s="80"/>
      <c r="CC117" s="80"/>
      <c r="CD117" s="80"/>
      <c r="CE117" s="80"/>
      <c r="CF117" s="80"/>
      <c r="CG117" s="80"/>
      <c r="CH117" s="80"/>
      <c r="CI117" s="80"/>
      <c r="CJ117" s="80"/>
      <c r="CK117" s="80"/>
      <c r="CL117" s="80"/>
      <c r="CM117" s="80"/>
      <c r="CN117" s="80"/>
      <c r="CO117" s="80"/>
      <c r="CP117" s="80"/>
      <c r="CQ117" s="80"/>
      <c r="CR117" s="80"/>
      <c r="CS117" s="80"/>
      <c r="CT117" s="80"/>
      <c r="CU117" s="80"/>
      <c r="CV117" s="80"/>
      <c r="CW117" s="80"/>
      <c r="CX117" s="80"/>
      <c r="CY117" s="80"/>
      <c r="CZ117" s="80"/>
      <c r="DA117" s="80"/>
      <c r="DB117" s="80"/>
      <c r="DC117" s="80"/>
      <c r="DD117" s="80"/>
      <c r="DE117" s="80"/>
      <c r="DF117" s="80"/>
      <c r="DG117" s="80"/>
      <c r="DH117" s="80"/>
      <c r="DI117" s="80"/>
      <c r="DJ117" s="80"/>
      <c r="DK117" s="80"/>
      <c r="DL117" s="80"/>
      <c r="DM117" s="80"/>
      <c r="DN117" s="80"/>
      <c r="DO117" s="80"/>
      <c r="DP117" s="80"/>
      <c r="DQ117" s="80"/>
      <c r="DR117" s="80"/>
      <c r="DS117" s="80"/>
      <c r="DT117" s="80"/>
      <c r="DU117" s="80"/>
      <c r="DV117" s="80"/>
      <c r="DW117" s="80"/>
      <c r="DX117" s="80"/>
      <c r="DY117" s="80"/>
      <c r="DZ117" s="80"/>
      <c r="EA117" s="80"/>
      <c r="EB117" s="80"/>
      <c r="EC117" s="80"/>
      <c r="ED117" s="80"/>
      <c r="EE117" s="80"/>
      <c r="EF117" s="80"/>
      <c r="EG117" s="80"/>
      <c r="EH117" s="80"/>
      <c r="EI117" s="80"/>
      <c r="EJ117" s="80"/>
      <c r="EK117" s="80"/>
      <c r="EL117" s="80"/>
      <c r="EM117" s="80"/>
      <c r="EN117" s="80"/>
      <c r="EO117" s="80"/>
      <c r="EP117" s="80"/>
      <c r="EQ117" s="80"/>
      <c r="ER117" s="80"/>
      <c r="ES117" s="80"/>
      <c r="ET117" s="80"/>
      <c r="EU117" s="80"/>
      <c r="EV117" s="80"/>
      <c r="EW117" s="80"/>
      <c r="EX117" s="80"/>
      <c r="EY117" s="80"/>
      <c r="EZ117" s="80"/>
      <c r="FA117" s="80"/>
      <c r="FB117" s="80"/>
      <c r="FC117" s="80"/>
      <c r="FD117" s="80"/>
      <c r="FE117" s="80"/>
      <c r="FF117" s="80"/>
      <c r="FG117" s="80"/>
      <c r="FH117" s="80"/>
      <c r="FI117" s="80"/>
      <c r="FJ117" s="80"/>
      <c r="FK117" s="80"/>
      <c r="FL117" s="80"/>
      <c r="FM117" s="80"/>
      <c r="FN117" s="80"/>
      <c r="FO117" s="80"/>
      <c r="FP117" s="80"/>
      <c r="FQ117" s="80"/>
      <c r="FR117" s="80"/>
      <c r="FS117" s="80"/>
      <c r="FT117" s="80"/>
      <c r="FU117" s="80"/>
      <c r="FV117" s="80"/>
      <c r="FW117" s="80"/>
      <c r="FX117" s="80"/>
      <c r="FY117" s="80"/>
      <c r="FZ117" s="80"/>
      <c r="GA117" s="80"/>
      <c r="GB117" s="80"/>
      <c r="GC117" s="80"/>
      <c r="GD117" s="80"/>
      <c r="GE117" s="80"/>
      <c r="GF117" s="80"/>
      <c r="GG117" s="80"/>
      <c r="GH117" s="80"/>
      <c r="GI117" s="80"/>
      <c r="GJ117" s="80"/>
      <c r="GK117" s="80"/>
      <c r="GL117" s="80"/>
      <c r="GM117" s="80"/>
      <c r="GN117" s="80"/>
      <c r="GO117" s="80"/>
      <c r="GP117" s="80"/>
      <c r="GQ117" s="80"/>
      <c r="GR117" s="80"/>
      <c r="GS117" s="80"/>
      <c r="GT117" s="80"/>
      <c r="GU117" s="80"/>
      <c r="GV117" s="80"/>
      <c r="GW117" s="80"/>
      <c r="GX117" s="80"/>
      <c r="GY117" s="80"/>
      <c r="GZ117" s="80"/>
      <c r="HA117" s="80"/>
      <c r="HB117" s="80"/>
      <c r="HC117" s="80"/>
      <c r="HD117" s="80"/>
      <c r="HE117" s="80"/>
      <c r="HF117" s="80"/>
      <c r="HG117" s="80"/>
      <c r="HH117" s="80"/>
      <c r="HI117" s="80"/>
      <c r="HJ117" s="80"/>
      <c r="HK117" s="80"/>
      <c r="HL117" s="80"/>
      <c r="HM117" s="80"/>
      <c r="HN117" s="80"/>
      <c r="HO117" s="80"/>
      <c r="HP117" s="80"/>
      <c r="HQ117" s="80"/>
      <c r="HR117" s="80"/>
      <c r="HS117" s="80"/>
      <c r="HT117" s="80"/>
      <c r="HU117" s="80"/>
      <c r="HV117" s="80"/>
      <c r="HW117" s="80"/>
      <c r="HX117" s="80"/>
      <c r="HY117" s="80"/>
      <c r="HZ117" s="80"/>
      <c r="IA117" s="80"/>
      <c r="IB117" s="80"/>
      <c r="IC117" s="80"/>
      <c r="ID117" s="80"/>
      <c r="IE117" s="80"/>
      <c r="IF117" s="80"/>
      <c r="IG117" s="80"/>
      <c r="IH117" s="80"/>
      <c r="II117" s="80"/>
      <c r="IJ117" s="80"/>
      <c r="IK117" s="80"/>
      <c r="IL117" s="80"/>
      <c r="IM117" s="80"/>
      <c r="IN117" s="80"/>
      <c r="IO117" s="80"/>
      <c r="IP117" s="80"/>
      <c r="IQ117" s="80"/>
      <c r="IR117" s="80"/>
      <c r="IS117" s="80"/>
      <c r="IT117" s="80"/>
      <c r="IU117" s="80"/>
      <c r="IV117" s="80"/>
    </row>
    <row r="118" spans="1:256" ht="36.75" customHeight="1" x14ac:dyDescent="0.45">
      <c r="A118" s="181" t="s">
        <v>247</v>
      </c>
      <c r="B118" s="56" t="s">
        <v>5</v>
      </c>
      <c r="C118" s="177">
        <v>85</v>
      </c>
      <c r="D118" s="176"/>
      <c r="E118" s="149"/>
      <c r="F118" s="84"/>
      <c r="G118" s="14" t="s">
        <v>117</v>
      </c>
      <c r="H118" s="14" t="s">
        <v>26</v>
      </c>
    </row>
    <row r="119" spans="1:256" ht="18.75" customHeight="1" x14ac:dyDescent="0.45">
      <c r="A119" s="174" t="s">
        <v>246</v>
      </c>
      <c r="B119" s="173"/>
      <c r="C119" s="172"/>
      <c r="D119" s="166"/>
      <c r="E119" s="164"/>
      <c r="F119" s="165"/>
      <c r="G119" s="164"/>
      <c r="H119" s="164"/>
    </row>
    <row r="120" spans="1:256" ht="18.75" customHeight="1" x14ac:dyDescent="0.45">
      <c r="A120" s="141" t="s">
        <v>245</v>
      </c>
      <c r="B120" s="31"/>
      <c r="C120" s="30"/>
      <c r="D120" s="29"/>
      <c r="E120" s="27"/>
      <c r="F120" s="28"/>
      <c r="G120" s="27"/>
      <c r="H120" s="27"/>
    </row>
    <row r="121" spans="1:256" ht="18.75" customHeight="1" x14ac:dyDescent="0.45">
      <c r="A121" s="66" t="s">
        <v>56</v>
      </c>
      <c r="B121" s="25"/>
      <c r="C121" s="24"/>
      <c r="D121" s="23"/>
      <c r="E121" s="21"/>
      <c r="F121" s="53"/>
      <c r="G121" s="21"/>
      <c r="H121" s="21"/>
    </row>
    <row r="122" spans="1:256" ht="18.75" customHeight="1" x14ac:dyDescent="0.45">
      <c r="A122" s="180" t="s">
        <v>244</v>
      </c>
      <c r="B122" s="56" t="s">
        <v>242</v>
      </c>
      <c r="C122" s="177">
        <v>5</v>
      </c>
      <c r="D122" s="176"/>
      <c r="E122" s="149">
        <f>D122/C122</f>
        <v>0</v>
      </c>
      <c r="F122" s="56"/>
      <c r="G122" s="178" t="s">
        <v>114</v>
      </c>
      <c r="H122" s="178" t="s">
        <v>13</v>
      </c>
    </row>
    <row r="123" spans="1:256" ht="28.5" customHeight="1" x14ac:dyDescent="0.45">
      <c r="A123" s="179"/>
      <c r="B123" s="56"/>
      <c r="C123" s="177"/>
      <c r="D123" s="176"/>
      <c r="E123" s="149"/>
      <c r="F123" s="56"/>
      <c r="G123" s="178"/>
      <c r="H123" s="178"/>
    </row>
    <row r="124" spans="1:256" ht="37.5" customHeight="1" x14ac:dyDescent="0.45">
      <c r="A124" s="71" t="s">
        <v>243</v>
      </c>
      <c r="B124" s="56" t="s">
        <v>242</v>
      </c>
      <c r="C124" s="177">
        <v>8</v>
      </c>
      <c r="D124" s="176"/>
      <c r="E124" s="149">
        <f>D124/C124</f>
        <v>0</v>
      </c>
      <c r="F124" s="175"/>
      <c r="G124" s="14" t="s">
        <v>114</v>
      </c>
      <c r="H124" s="14" t="s">
        <v>13</v>
      </c>
    </row>
    <row r="125" spans="1:256" ht="18.75" customHeight="1" x14ac:dyDescent="0.45">
      <c r="A125" s="174" t="s">
        <v>241</v>
      </c>
      <c r="B125" s="173"/>
      <c r="C125" s="172"/>
      <c r="D125" s="166"/>
      <c r="E125" s="164"/>
      <c r="F125" s="165"/>
      <c r="G125" s="164"/>
      <c r="H125" s="164"/>
    </row>
    <row r="126" spans="1:256" ht="18.75" customHeight="1" x14ac:dyDescent="0.45">
      <c r="A126" s="141" t="s">
        <v>240</v>
      </c>
      <c r="B126" s="31"/>
      <c r="C126" s="30"/>
      <c r="D126" s="29"/>
      <c r="E126" s="27"/>
      <c r="F126" s="171"/>
      <c r="G126" s="27"/>
      <c r="H126" s="27"/>
    </row>
    <row r="127" spans="1:256" x14ac:dyDescent="0.45">
      <c r="A127" s="26" t="s">
        <v>8</v>
      </c>
      <c r="B127" s="25"/>
      <c r="C127" s="24"/>
      <c r="D127" s="23"/>
      <c r="E127" s="21"/>
      <c r="F127" s="22" t="s">
        <v>7</v>
      </c>
      <c r="G127" s="21"/>
      <c r="H127" s="21"/>
    </row>
    <row r="128" spans="1:256" s="37" customFormat="1" ht="59.25" customHeight="1" x14ac:dyDescent="0.45">
      <c r="A128" s="58" t="s">
        <v>239</v>
      </c>
      <c r="B128" s="136" t="s">
        <v>136</v>
      </c>
      <c r="C128" s="169">
        <v>4.51</v>
      </c>
      <c r="D128" s="23"/>
      <c r="E128" s="21"/>
      <c r="F128" s="53"/>
      <c r="G128" s="50" t="s">
        <v>114</v>
      </c>
      <c r="H128" s="50" t="s">
        <v>26</v>
      </c>
    </row>
    <row r="129" spans="1:8" s="37" customFormat="1" ht="60" customHeight="1" x14ac:dyDescent="0.45">
      <c r="A129" s="58" t="s">
        <v>238</v>
      </c>
      <c r="B129" s="136" t="s">
        <v>136</v>
      </c>
      <c r="C129" s="169">
        <v>4.51</v>
      </c>
      <c r="D129" s="23"/>
      <c r="E129" s="21"/>
      <c r="F129" s="53"/>
      <c r="G129" s="50" t="s">
        <v>114</v>
      </c>
      <c r="H129" s="50" t="s">
        <v>26</v>
      </c>
    </row>
    <row r="130" spans="1:8" s="37" customFormat="1" ht="63.75" customHeight="1" x14ac:dyDescent="0.45">
      <c r="A130" s="58" t="s">
        <v>237</v>
      </c>
      <c r="B130" s="135" t="s">
        <v>5</v>
      </c>
      <c r="C130" s="137" t="s">
        <v>235</v>
      </c>
      <c r="D130" s="23"/>
      <c r="E130" s="21"/>
      <c r="F130" s="53"/>
      <c r="G130" s="21" t="s">
        <v>117</v>
      </c>
      <c r="H130" s="50" t="s">
        <v>105</v>
      </c>
    </row>
    <row r="131" spans="1:8" s="37" customFormat="1" ht="74.25" customHeight="1" x14ac:dyDescent="0.45">
      <c r="A131" s="58" t="s">
        <v>236</v>
      </c>
      <c r="B131" s="135" t="s">
        <v>5</v>
      </c>
      <c r="C131" s="137" t="s">
        <v>235</v>
      </c>
      <c r="D131" s="23"/>
      <c r="E131" s="21"/>
      <c r="F131" s="53"/>
      <c r="G131" s="21" t="s">
        <v>117</v>
      </c>
      <c r="H131" s="50" t="s">
        <v>26</v>
      </c>
    </row>
    <row r="132" spans="1:8" s="37" customFormat="1" ht="56.25" x14ac:dyDescent="0.45">
      <c r="A132" s="58" t="s">
        <v>234</v>
      </c>
      <c r="B132" s="136" t="s">
        <v>136</v>
      </c>
      <c r="C132" s="169">
        <v>4.01</v>
      </c>
      <c r="D132" s="23"/>
      <c r="E132" s="21"/>
      <c r="F132" s="53"/>
      <c r="G132" s="50" t="s">
        <v>114</v>
      </c>
      <c r="H132" s="50" t="s">
        <v>105</v>
      </c>
    </row>
    <row r="133" spans="1:8" s="37" customFormat="1" ht="60" customHeight="1" x14ac:dyDescent="0.45">
      <c r="A133" s="170" t="s">
        <v>233</v>
      </c>
      <c r="B133" s="136" t="s">
        <v>136</v>
      </c>
      <c r="C133" s="169">
        <v>4.01</v>
      </c>
      <c r="D133" s="23"/>
      <c r="E133" s="21"/>
      <c r="F133" s="53"/>
      <c r="G133" s="50" t="s">
        <v>114</v>
      </c>
      <c r="H133" s="50" t="s">
        <v>105</v>
      </c>
    </row>
    <row r="134" spans="1:8" s="37" customFormat="1" ht="18.75" customHeight="1" x14ac:dyDescent="0.45">
      <c r="A134" s="49" t="s">
        <v>232</v>
      </c>
      <c r="B134" s="48"/>
      <c r="C134" s="47"/>
      <c r="D134" s="46"/>
      <c r="E134" s="44"/>
      <c r="F134" s="45"/>
      <c r="G134" s="44"/>
      <c r="H134" s="44"/>
    </row>
    <row r="135" spans="1:8" s="37" customFormat="1" ht="18.75" customHeight="1" x14ac:dyDescent="0.45">
      <c r="A135" s="168" t="s">
        <v>231</v>
      </c>
      <c r="B135" s="42"/>
      <c r="C135" s="41"/>
      <c r="D135" s="40"/>
      <c r="E135" s="38"/>
      <c r="F135" s="39"/>
      <c r="G135" s="38"/>
      <c r="H135" s="38"/>
    </row>
    <row r="136" spans="1:8" ht="18.75" customHeight="1" x14ac:dyDescent="0.45">
      <c r="A136" s="147" t="s">
        <v>230</v>
      </c>
      <c r="B136" s="146"/>
      <c r="C136" s="167"/>
      <c r="D136" s="166"/>
      <c r="E136" s="164"/>
      <c r="F136" s="165"/>
      <c r="G136" s="164"/>
      <c r="H136" s="164"/>
    </row>
    <row r="137" spans="1:8" ht="18.75" customHeight="1" x14ac:dyDescent="0.45">
      <c r="A137" s="141" t="s">
        <v>229</v>
      </c>
      <c r="B137" s="31"/>
      <c r="C137" s="30"/>
      <c r="D137" s="29"/>
      <c r="E137" s="27"/>
      <c r="F137" s="28"/>
      <c r="G137" s="27"/>
      <c r="H137" s="27"/>
    </row>
    <row r="138" spans="1:8" ht="18.75" customHeight="1" x14ac:dyDescent="0.45">
      <c r="A138" s="66" t="s">
        <v>56</v>
      </c>
      <c r="B138" s="25"/>
      <c r="C138" s="24"/>
      <c r="D138" s="23"/>
      <c r="E138" s="21"/>
      <c r="F138" s="53"/>
      <c r="G138" s="21"/>
      <c r="H138" s="21"/>
    </row>
    <row r="139" spans="1:8" s="37" customFormat="1" ht="41.25" customHeight="1" x14ac:dyDescent="0.45">
      <c r="A139" s="71" t="s">
        <v>228</v>
      </c>
      <c r="B139" s="25" t="s">
        <v>42</v>
      </c>
      <c r="C139" s="163">
        <f>SUM(C140:C141)</f>
        <v>100</v>
      </c>
      <c r="D139" s="163"/>
      <c r="E139" s="149">
        <f>D139/C139</f>
        <v>0</v>
      </c>
      <c r="F139" s="15" t="s">
        <v>55</v>
      </c>
      <c r="G139" s="50" t="s">
        <v>220</v>
      </c>
      <c r="H139" s="14" t="s">
        <v>105</v>
      </c>
    </row>
    <row r="140" spans="1:8" s="80" customFormat="1" ht="33.75" customHeight="1" x14ac:dyDescent="0.2">
      <c r="A140" s="157" t="s">
        <v>227</v>
      </c>
      <c r="B140" s="59" t="s">
        <v>226</v>
      </c>
      <c r="C140" s="155">
        <v>65</v>
      </c>
      <c r="D140" s="92"/>
      <c r="E140" s="149">
        <f>D140/C140</f>
        <v>0</v>
      </c>
      <c r="F140" s="51"/>
      <c r="G140" s="21"/>
      <c r="H140" s="21"/>
    </row>
    <row r="141" spans="1:8" s="80" customFormat="1" ht="23.25" customHeight="1" x14ac:dyDescent="0.2">
      <c r="A141" s="162" t="s">
        <v>225</v>
      </c>
      <c r="B141" s="25" t="s">
        <v>224</v>
      </c>
      <c r="C141" s="155">
        <v>35</v>
      </c>
      <c r="D141" s="92"/>
      <c r="E141" s="149">
        <f>D141/C141</f>
        <v>0</v>
      </c>
      <c r="F141" s="51"/>
      <c r="G141" s="21"/>
      <c r="H141" s="21"/>
    </row>
    <row r="142" spans="1:8" s="156" customFormat="1" ht="36" customHeight="1" x14ac:dyDescent="0.2">
      <c r="A142" s="157" t="s">
        <v>223</v>
      </c>
      <c r="B142" s="59" t="s">
        <v>222</v>
      </c>
      <c r="C142" s="161" t="s">
        <v>221</v>
      </c>
      <c r="D142" s="121"/>
      <c r="E142" s="149">
        <f>D142/15</f>
        <v>0</v>
      </c>
      <c r="F142" s="50"/>
      <c r="G142" s="50" t="s">
        <v>220</v>
      </c>
      <c r="H142" s="14" t="s">
        <v>105</v>
      </c>
    </row>
    <row r="143" spans="1:8" s="156" customFormat="1" ht="33.75" customHeight="1" x14ac:dyDescent="0.2">
      <c r="A143" s="160" t="s">
        <v>219</v>
      </c>
      <c r="B143" s="59" t="s">
        <v>5</v>
      </c>
      <c r="C143" s="151">
        <v>5</v>
      </c>
      <c r="D143" s="150"/>
      <c r="E143" s="149">
        <f>D143/C143</f>
        <v>0</v>
      </c>
      <c r="F143" s="51"/>
      <c r="G143" s="50" t="s">
        <v>202</v>
      </c>
      <c r="H143" s="14" t="s">
        <v>13</v>
      </c>
    </row>
    <row r="144" spans="1:8" s="148" customFormat="1" ht="36" customHeight="1" x14ac:dyDescent="0.45">
      <c r="A144" s="86" t="s">
        <v>218</v>
      </c>
      <c r="B144" s="59" t="s">
        <v>17</v>
      </c>
      <c r="C144" s="152">
        <f>SUM(C145:C146)</f>
        <v>2130</v>
      </c>
      <c r="D144" s="158"/>
      <c r="E144" s="149">
        <f>D144/C144</f>
        <v>0</v>
      </c>
      <c r="F144" s="51"/>
      <c r="G144" s="50" t="s">
        <v>175</v>
      </c>
      <c r="H144" s="50" t="s">
        <v>13</v>
      </c>
    </row>
    <row r="145" spans="1:8" s="156" customFormat="1" ht="18.75" customHeight="1" x14ac:dyDescent="0.2">
      <c r="A145" s="157" t="s">
        <v>217</v>
      </c>
      <c r="B145" s="59"/>
      <c r="C145" s="159">
        <v>2060</v>
      </c>
      <c r="D145" s="158"/>
      <c r="E145" s="149">
        <f>D145/C145</f>
        <v>0</v>
      </c>
      <c r="F145" s="50"/>
      <c r="G145" s="50"/>
      <c r="H145" s="50"/>
    </row>
    <row r="146" spans="1:8" s="156" customFormat="1" ht="18.75" customHeight="1" x14ac:dyDescent="0.2">
      <c r="A146" s="157" t="s">
        <v>216</v>
      </c>
      <c r="B146" s="59"/>
      <c r="C146" s="93">
        <v>70</v>
      </c>
      <c r="D146" s="121"/>
      <c r="E146" s="149">
        <f>D146/C146</f>
        <v>0</v>
      </c>
      <c r="F146" s="50"/>
      <c r="G146" s="50"/>
      <c r="H146" s="50"/>
    </row>
    <row r="147" spans="1:8" s="148" customFormat="1" ht="58.5" customHeight="1" x14ac:dyDescent="0.45">
      <c r="A147" s="100" t="s">
        <v>215</v>
      </c>
      <c r="B147" s="59" t="s">
        <v>2</v>
      </c>
      <c r="C147" s="155">
        <v>5</v>
      </c>
      <c r="D147" s="121"/>
      <c r="E147" s="149">
        <f>D147/C147</f>
        <v>0</v>
      </c>
      <c r="F147" s="50"/>
      <c r="G147" s="50" t="s">
        <v>175</v>
      </c>
      <c r="H147" s="50" t="s">
        <v>13</v>
      </c>
    </row>
    <row r="148" spans="1:8" s="148" customFormat="1" ht="111.75" customHeight="1" x14ac:dyDescent="0.45">
      <c r="A148" s="65" t="s">
        <v>214</v>
      </c>
      <c r="B148" s="59" t="s">
        <v>53</v>
      </c>
      <c r="C148" s="155">
        <v>12</v>
      </c>
      <c r="D148" s="121"/>
      <c r="E148" s="149">
        <f>D148/C148</f>
        <v>0</v>
      </c>
      <c r="F148" s="50"/>
      <c r="G148" s="50" t="s">
        <v>175</v>
      </c>
      <c r="H148" s="50" t="s">
        <v>13</v>
      </c>
    </row>
    <row r="149" spans="1:8" s="148" customFormat="1" ht="41.25" customHeight="1" x14ac:dyDescent="0.45">
      <c r="A149" s="100" t="s">
        <v>213</v>
      </c>
      <c r="B149" s="59" t="s">
        <v>211</v>
      </c>
      <c r="C149" s="155">
        <v>6</v>
      </c>
      <c r="D149" s="121"/>
      <c r="E149" s="149">
        <f>D149/C149</f>
        <v>0</v>
      </c>
      <c r="F149" s="50"/>
      <c r="G149" s="50" t="s">
        <v>114</v>
      </c>
      <c r="H149" s="50" t="s">
        <v>13</v>
      </c>
    </row>
    <row r="150" spans="1:8" s="148" customFormat="1" ht="37.5" customHeight="1" x14ac:dyDescent="0.45">
      <c r="A150" s="100" t="s">
        <v>212</v>
      </c>
      <c r="B150" s="59" t="s">
        <v>211</v>
      </c>
      <c r="C150" s="155">
        <v>4</v>
      </c>
      <c r="D150" s="121"/>
      <c r="E150" s="149">
        <f>D150/C150</f>
        <v>0</v>
      </c>
      <c r="F150" s="50"/>
      <c r="G150" s="50" t="s">
        <v>114</v>
      </c>
      <c r="H150" s="50" t="s">
        <v>13</v>
      </c>
    </row>
    <row r="151" spans="1:8" s="148" customFormat="1" ht="63" customHeight="1" x14ac:dyDescent="0.45">
      <c r="A151" s="100" t="s">
        <v>210</v>
      </c>
      <c r="B151" s="59" t="s">
        <v>209</v>
      </c>
      <c r="C151" s="155">
        <v>50</v>
      </c>
      <c r="D151" s="150"/>
      <c r="E151" s="149">
        <f>D151/C151</f>
        <v>0</v>
      </c>
      <c r="F151" s="51"/>
      <c r="G151" s="50" t="s">
        <v>114</v>
      </c>
      <c r="H151" s="50" t="s">
        <v>13</v>
      </c>
    </row>
    <row r="152" spans="1:8" s="148" customFormat="1" ht="42.75" customHeight="1" x14ac:dyDescent="0.45">
      <c r="A152" s="100" t="s">
        <v>208</v>
      </c>
      <c r="B152" s="59" t="s">
        <v>205</v>
      </c>
      <c r="C152" s="154" t="s">
        <v>207</v>
      </c>
      <c r="D152" s="154"/>
      <c r="E152" s="153">
        <v>1</v>
      </c>
      <c r="F152" s="51"/>
      <c r="G152" s="50" t="s">
        <v>106</v>
      </c>
      <c r="H152" s="50" t="s">
        <v>105</v>
      </c>
    </row>
    <row r="153" spans="1:8" s="148" customFormat="1" ht="39" customHeight="1" x14ac:dyDescent="0.45">
      <c r="A153" s="100" t="s">
        <v>206</v>
      </c>
      <c r="B153" s="59" t="s">
        <v>205</v>
      </c>
      <c r="C153" s="154" t="s">
        <v>204</v>
      </c>
      <c r="D153" s="154"/>
      <c r="E153" s="153">
        <v>1</v>
      </c>
      <c r="F153" s="51"/>
      <c r="G153" s="50" t="s">
        <v>106</v>
      </c>
      <c r="H153" s="50" t="s">
        <v>105</v>
      </c>
    </row>
    <row r="154" spans="1:8" s="148" customFormat="1" ht="55.5" customHeight="1" x14ac:dyDescent="0.45">
      <c r="A154" s="65" t="s">
        <v>203</v>
      </c>
      <c r="B154" s="59" t="s">
        <v>5</v>
      </c>
      <c r="C154" s="151">
        <v>85</v>
      </c>
      <c r="D154" s="150"/>
      <c r="E154" s="149">
        <f>D154/C154</f>
        <v>0</v>
      </c>
      <c r="F154" s="51"/>
      <c r="G154" s="50" t="s">
        <v>202</v>
      </c>
      <c r="H154" s="50" t="s">
        <v>13</v>
      </c>
    </row>
    <row r="155" spans="1:8" s="148" customFormat="1" ht="61.5" customHeight="1" x14ac:dyDescent="0.45">
      <c r="A155" s="86" t="s">
        <v>201</v>
      </c>
      <c r="B155" s="59" t="s">
        <v>5</v>
      </c>
      <c r="C155" s="152">
        <v>85</v>
      </c>
      <c r="D155" s="150"/>
      <c r="E155" s="149">
        <f>D155/C155</f>
        <v>0</v>
      </c>
      <c r="F155" s="51"/>
      <c r="G155" s="50" t="s">
        <v>175</v>
      </c>
      <c r="H155" s="50" t="s">
        <v>13</v>
      </c>
    </row>
    <row r="156" spans="1:8" s="148" customFormat="1" ht="60" customHeight="1" x14ac:dyDescent="0.45">
      <c r="A156" s="65" t="s">
        <v>200</v>
      </c>
      <c r="B156" s="59" t="s">
        <v>5</v>
      </c>
      <c r="C156" s="151">
        <v>80</v>
      </c>
      <c r="D156" s="150"/>
      <c r="E156" s="149">
        <f>D156/C156</f>
        <v>0</v>
      </c>
      <c r="F156" s="51"/>
      <c r="G156" s="50" t="s">
        <v>175</v>
      </c>
      <c r="H156" s="50" t="s">
        <v>13</v>
      </c>
    </row>
    <row r="157" spans="1:8" s="148" customFormat="1" ht="76.5" customHeight="1" x14ac:dyDescent="0.45">
      <c r="A157" s="88" t="s">
        <v>199</v>
      </c>
      <c r="B157" s="59" t="s">
        <v>5</v>
      </c>
      <c r="C157" s="64">
        <v>80</v>
      </c>
      <c r="D157" s="150"/>
      <c r="E157" s="149">
        <f>D157/C157</f>
        <v>0</v>
      </c>
      <c r="F157" s="51"/>
      <c r="G157" s="50" t="s">
        <v>175</v>
      </c>
      <c r="H157" s="50" t="s">
        <v>13</v>
      </c>
    </row>
    <row r="158" spans="1:8" ht="18.75" customHeight="1" x14ac:dyDescent="0.45">
      <c r="A158" s="147" t="s">
        <v>198</v>
      </c>
      <c r="B158" s="146"/>
      <c r="C158" s="145"/>
      <c r="D158" s="144"/>
      <c r="E158" s="142"/>
      <c r="F158" s="143"/>
      <c r="G158" s="142"/>
      <c r="H158" s="142"/>
    </row>
    <row r="159" spans="1:8" ht="18.75" customHeight="1" x14ac:dyDescent="0.45">
      <c r="A159" s="147" t="s">
        <v>197</v>
      </c>
      <c r="B159" s="146"/>
      <c r="C159" s="145"/>
      <c r="D159" s="144"/>
      <c r="E159" s="142"/>
      <c r="F159" s="143"/>
      <c r="G159" s="142"/>
      <c r="H159" s="142"/>
    </row>
    <row r="160" spans="1:8" ht="18.75" customHeight="1" x14ac:dyDescent="0.45">
      <c r="A160" s="141" t="s">
        <v>196</v>
      </c>
      <c r="B160" s="31"/>
      <c r="C160" s="30"/>
      <c r="D160" s="29"/>
      <c r="E160" s="27"/>
      <c r="F160" s="28"/>
      <c r="G160" s="27"/>
      <c r="H160" s="27"/>
    </row>
    <row r="161" spans="1:8" x14ac:dyDescent="0.45">
      <c r="A161" s="26" t="s">
        <v>8</v>
      </c>
      <c r="B161" s="25"/>
      <c r="C161" s="24"/>
      <c r="D161" s="23"/>
      <c r="E161" s="21"/>
      <c r="F161" s="22" t="s">
        <v>7</v>
      </c>
      <c r="G161" s="21"/>
      <c r="H161" s="21"/>
    </row>
    <row r="162" spans="1:8" s="37" customFormat="1" ht="58.5" customHeight="1" x14ac:dyDescent="0.45">
      <c r="A162" s="140" t="s">
        <v>195</v>
      </c>
      <c r="B162" s="135" t="s">
        <v>191</v>
      </c>
      <c r="C162" s="137" t="s">
        <v>194</v>
      </c>
      <c r="D162" s="23"/>
      <c r="E162" s="21"/>
      <c r="F162" s="53"/>
      <c r="G162" s="50" t="s">
        <v>114</v>
      </c>
      <c r="H162" s="50" t="s">
        <v>26</v>
      </c>
    </row>
    <row r="163" spans="1:8" s="37" customFormat="1" ht="42" customHeight="1" x14ac:dyDescent="0.45">
      <c r="A163" s="140" t="s">
        <v>193</v>
      </c>
      <c r="B163" s="136" t="s">
        <v>136</v>
      </c>
      <c r="C163" s="139">
        <v>4.51</v>
      </c>
      <c r="D163" s="23"/>
      <c r="E163" s="21"/>
      <c r="F163" s="53"/>
      <c r="G163" s="50" t="s">
        <v>114</v>
      </c>
      <c r="H163" s="50" t="s">
        <v>26</v>
      </c>
    </row>
    <row r="164" spans="1:8" s="37" customFormat="1" ht="78.75" customHeight="1" x14ac:dyDescent="0.45">
      <c r="A164" s="138" t="s">
        <v>192</v>
      </c>
      <c r="B164" s="135" t="s">
        <v>191</v>
      </c>
      <c r="C164" s="137">
        <v>100</v>
      </c>
      <c r="D164" s="23"/>
      <c r="E164" s="21"/>
      <c r="F164" s="53"/>
      <c r="G164" s="50" t="s">
        <v>114</v>
      </c>
      <c r="H164" s="50" t="s">
        <v>26</v>
      </c>
    </row>
    <row r="165" spans="1:8" s="37" customFormat="1" ht="119.25" customHeight="1" x14ac:dyDescent="0.45">
      <c r="A165" s="130" t="s">
        <v>190</v>
      </c>
      <c r="B165" s="135" t="s">
        <v>31</v>
      </c>
      <c r="C165" s="134" t="s">
        <v>189</v>
      </c>
      <c r="D165" s="23"/>
      <c r="E165" s="21"/>
      <c r="F165" s="53"/>
      <c r="G165" s="50" t="s">
        <v>114</v>
      </c>
      <c r="H165" s="50" t="s">
        <v>13</v>
      </c>
    </row>
    <row r="166" spans="1:8" s="37" customFormat="1" ht="79.5" customHeight="1" x14ac:dyDescent="0.45">
      <c r="A166" s="130" t="s">
        <v>188</v>
      </c>
      <c r="B166" s="135" t="s">
        <v>5</v>
      </c>
      <c r="C166" s="134">
        <v>90</v>
      </c>
      <c r="D166" s="23"/>
      <c r="E166" s="21"/>
      <c r="F166" s="53"/>
      <c r="G166" s="50" t="s">
        <v>1</v>
      </c>
      <c r="H166" s="50" t="s">
        <v>13</v>
      </c>
    </row>
    <row r="167" spans="1:8" s="37" customFormat="1" ht="82.5" customHeight="1" x14ac:dyDescent="0.45">
      <c r="A167" s="130" t="s">
        <v>187</v>
      </c>
      <c r="B167" s="135" t="s">
        <v>5</v>
      </c>
      <c r="C167" s="134">
        <v>30</v>
      </c>
      <c r="D167" s="23"/>
      <c r="E167" s="21"/>
      <c r="F167" s="53"/>
      <c r="G167" s="50" t="s">
        <v>114</v>
      </c>
      <c r="H167" s="50" t="s">
        <v>13</v>
      </c>
    </row>
    <row r="168" spans="1:8" s="37" customFormat="1" ht="41.25" customHeight="1" x14ac:dyDescent="0.45">
      <c r="A168" s="130" t="s">
        <v>186</v>
      </c>
      <c r="B168" s="136" t="s">
        <v>136</v>
      </c>
      <c r="C168" s="129">
        <v>4.01</v>
      </c>
      <c r="D168" s="23"/>
      <c r="E168" s="21"/>
      <c r="F168" s="53"/>
      <c r="G168" s="50" t="s">
        <v>114</v>
      </c>
      <c r="H168" s="50" t="s">
        <v>13</v>
      </c>
    </row>
    <row r="169" spans="1:8" s="37" customFormat="1" ht="38.25" customHeight="1" x14ac:dyDescent="0.45">
      <c r="A169" s="130" t="s">
        <v>185</v>
      </c>
      <c r="B169" s="136" t="s">
        <v>136</v>
      </c>
      <c r="C169" s="129">
        <v>4.01</v>
      </c>
      <c r="D169" s="23"/>
      <c r="E169" s="21"/>
      <c r="F169" s="53"/>
      <c r="G169" s="50" t="s">
        <v>114</v>
      </c>
      <c r="H169" s="50" t="s">
        <v>13</v>
      </c>
    </row>
    <row r="170" spans="1:8" s="37" customFormat="1" ht="75" x14ac:dyDescent="0.45">
      <c r="A170" s="130" t="s">
        <v>184</v>
      </c>
      <c r="B170" s="135" t="s">
        <v>5</v>
      </c>
      <c r="C170" s="134">
        <v>50</v>
      </c>
      <c r="D170" s="23"/>
      <c r="E170" s="21"/>
      <c r="F170" s="53"/>
      <c r="G170" s="50" t="s">
        <v>183</v>
      </c>
      <c r="H170" s="50" t="s">
        <v>13</v>
      </c>
    </row>
    <row r="171" spans="1:8" s="37" customFormat="1" ht="56.25" x14ac:dyDescent="0.45">
      <c r="A171" s="130" t="s">
        <v>182</v>
      </c>
      <c r="B171" s="136" t="s">
        <v>136</v>
      </c>
      <c r="C171" s="129">
        <v>4.01</v>
      </c>
      <c r="D171" s="23"/>
      <c r="E171" s="21"/>
      <c r="F171" s="53"/>
      <c r="G171" s="50" t="s">
        <v>114</v>
      </c>
      <c r="H171" s="50" t="s">
        <v>13</v>
      </c>
    </row>
    <row r="172" spans="1:8" s="37" customFormat="1" ht="75" x14ac:dyDescent="0.45">
      <c r="A172" s="130" t="s">
        <v>181</v>
      </c>
      <c r="B172" s="136" t="s">
        <v>136</v>
      </c>
      <c r="C172" s="129">
        <v>4.01</v>
      </c>
      <c r="D172" s="23"/>
      <c r="E172" s="21"/>
      <c r="F172" s="53"/>
      <c r="G172" s="50" t="s">
        <v>114</v>
      </c>
      <c r="H172" s="50" t="s">
        <v>13</v>
      </c>
    </row>
    <row r="173" spans="1:8" s="37" customFormat="1" ht="93.75" x14ac:dyDescent="0.45">
      <c r="A173" s="130" t="s">
        <v>180</v>
      </c>
      <c r="B173" s="135" t="s">
        <v>5</v>
      </c>
      <c r="C173" s="134">
        <v>10</v>
      </c>
      <c r="D173" s="23"/>
      <c r="E173" s="21"/>
      <c r="F173" s="53"/>
      <c r="G173" s="50" t="s">
        <v>114</v>
      </c>
      <c r="H173" s="50" t="s">
        <v>71</v>
      </c>
    </row>
    <row r="174" spans="1:8" s="37" customFormat="1" ht="78" customHeight="1" x14ac:dyDescent="0.45">
      <c r="A174" s="130" t="s">
        <v>179</v>
      </c>
      <c r="B174" s="106" t="s">
        <v>82</v>
      </c>
      <c r="C174" s="133" t="s">
        <v>178</v>
      </c>
      <c r="D174" s="23"/>
      <c r="E174" s="21"/>
      <c r="F174" s="53"/>
      <c r="G174" s="21" t="s">
        <v>175</v>
      </c>
      <c r="H174" s="50" t="s">
        <v>13</v>
      </c>
    </row>
    <row r="175" spans="1:8" s="37" customFormat="1" ht="75" x14ac:dyDescent="0.45">
      <c r="A175" s="130" t="s">
        <v>177</v>
      </c>
      <c r="B175" s="106" t="s">
        <v>2</v>
      </c>
      <c r="C175" s="132" t="s">
        <v>176</v>
      </c>
      <c r="D175" s="23"/>
      <c r="E175" s="21"/>
      <c r="F175" s="53"/>
      <c r="G175" s="21" t="s">
        <v>175</v>
      </c>
      <c r="H175" s="50" t="s">
        <v>13</v>
      </c>
    </row>
    <row r="176" spans="1:8" s="37" customFormat="1" ht="96.75" customHeight="1" x14ac:dyDescent="0.45">
      <c r="A176" s="130" t="s">
        <v>174</v>
      </c>
      <c r="B176" s="131" t="s">
        <v>172</v>
      </c>
      <c r="C176" s="24">
        <v>1.5</v>
      </c>
      <c r="D176" s="23"/>
      <c r="E176" s="21"/>
      <c r="F176" s="53"/>
      <c r="G176" s="50" t="s">
        <v>114</v>
      </c>
      <c r="H176" s="50" t="s">
        <v>71</v>
      </c>
    </row>
    <row r="177" spans="1:256" s="37" customFormat="1" ht="116.25" customHeight="1" x14ac:dyDescent="0.45">
      <c r="A177" s="130" t="s">
        <v>173</v>
      </c>
      <c r="B177" s="106" t="s">
        <v>172</v>
      </c>
      <c r="C177" s="24" t="s">
        <v>16</v>
      </c>
      <c r="D177" s="23"/>
      <c r="E177" s="21"/>
      <c r="F177" s="53"/>
      <c r="G177" s="50" t="s">
        <v>171</v>
      </c>
      <c r="H177" s="50" t="s">
        <v>71</v>
      </c>
    </row>
    <row r="178" spans="1:256" s="37" customFormat="1" ht="58.5" customHeight="1" x14ac:dyDescent="0.45">
      <c r="A178" s="130" t="s">
        <v>170</v>
      </c>
      <c r="B178" s="106" t="s">
        <v>5</v>
      </c>
      <c r="C178" s="24" t="s">
        <v>16</v>
      </c>
      <c r="D178" s="23"/>
      <c r="E178" s="21"/>
      <c r="F178" s="53"/>
      <c r="G178" s="50" t="s">
        <v>1</v>
      </c>
      <c r="H178" s="50" t="s">
        <v>13</v>
      </c>
    </row>
    <row r="179" spans="1:256" s="37" customFormat="1" ht="56.25" customHeight="1" x14ac:dyDescent="0.45">
      <c r="A179" s="130" t="s">
        <v>169</v>
      </c>
      <c r="B179" s="106" t="s">
        <v>5</v>
      </c>
      <c r="C179" s="24" t="s">
        <v>16</v>
      </c>
      <c r="D179" s="23"/>
      <c r="E179" s="21"/>
      <c r="F179" s="53"/>
      <c r="G179" s="50" t="s">
        <v>1</v>
      </c>
      <c r="H179" s="50" t="s">
        <v>13</v>
      </c>
    </row>
    <row r="180" spans="1:256" s="37" customFormat="1" ht="134.25" customHeight="1" x14ac:dyDescent="0.45">
      <c r="A180" s="130" t="s">
        <v>168</v>
      </c>
      <c r="B180" s="105" t="s">
        <v>136</v>
      </c>
      <c r="C180" s="129">
        <v>4.01</v>
      </c>
      <c r="D180" s="23"/>
      <c r="E180" s="21"/>
      <c r="F180" s="53"/>
      <c r="G180" s="50" t="s">
        <v>167</v>
      </c>
      <c r="H180" s="50" t="s">
        <v>13</v>
      </c>
    </row>
    <row r="181" spans="1:256" s="37" customFormat="1" ht="18.75" customHeight="1" x14ac:dyDescent="0.45">
      <c r="A181" s="49" t="s">
        <v>166</v>
      </c>
      <c r="B181" s="48"/>
      <c r="C181" s="47"/>
      <c r="D181" s="46"/>
      <c r="E181" s="44"/>
      <c r="F181" s="45"/>
      <c r="G181" s="44"/>
      <c r="H181" s="44"/>
    </row>
    <row r="182" spans="1:256" s="37" customFormat="1" ht="18.75" customHeight="1" x14ac:dyDescent="0.45">
      <c r="A182" s="43" t="s">
        <v>165</v>
      </c>
      <c r="B182" s="42"/>
      <c r="C182" s="41"/>
      <c r="D182" s="40"/>
      <c r="E182" s="38"/>
      <c r="F182" s="39"/>
      <c r="G182" s="38"/>
      <c r="H182" s="38"/>
    </row>
    <row r="183" spans="1:256" ht="18.75" customHeight="1" x14ac:dyDescent="0.45">
      <c r="A183" s="36" t="s">
        <v>164</v>
      </c>
      <c r="B183" s="35"/>
      <c r="C183" s="33"/>
      <c r="D183" s="34"/>
      <c r="E183" s="33"/>
      <c r="F183" s="33"/>
      <c r="G183" s="33"/>
      <c r="H183" s="33"/>
    </row>
    <row r="184" spans="1:256" ht="18.75" customHeight="1" x14ac:dyDescent="0.45">
      <c r="A184" s="128" t="s">
        <v>163</v>
      </c>
      <c r="B184" s="127"/>
      <c r="C184" s="125"/>
      <c r="D184" s="126"/>
      <c r="E184" s="125"/>
      <c r="F184" s="125"/>
      <c r="G184" s="125"/>
      <c r="H184" s="125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  <c r="CK184" s="37"/>
      <c r="CL184" s="37"/>
      <c r="CM184" s="37"/>
      <c r="CN184" s="37"/>
      <c r="CO184" s="37"/>
      <c r="CP184" s="37"/>
      <c r="CQ184" s="37"/>
      <c r="CR184" s="37"/>
      <c r="CS184" s="37"/>
      <c r="CT184" s="37"/>
      <c r="CU184" s="37"/>
      <c r="CV184" s="37"/>
      <c r="CW184" s="37"/>
      <c r="CX184" s="37"/>
      <c r="CY184" s="37"/>
      <c r="CZ184" s="37"/>
      <c r="DA184" s="37"/>
      <c r="DB184" s="37"/>
      <c r="DC184" s="37"/>
      <c r="DD184" s="37"/>
      <c r="DE184" s="37"/>
      <c r="DF184" s="37"/>
      <c r="DG184" s="37"/>
      <c r="DH184" s="37"/>
      <c r="DI184" s="37"/>
      <c r="DJ184" s="37"/>
      <c r="DK184" s="37"/>
      <c r="DL184" s="37"/>
      <c r="DM184" s="37"/>
      <c r="DN184" s="37"/>
      <c r="DO184" s="37"/>
      <c r="DP184" s="37"/>
      <c r="DQ184" s="37"/>
      <c r="DR184" s="37"/>
      <c r="DS184" s="37"/>
      <c r="DT184" s="37"/>
      <c r="DU184" s="37"/>
      <c r="DV184" s="37"/>
      <c r="DW184" s="37"/>
      <c r="DX184" s="37"/>
      <c r="DY184" s="37"/>
      <c r="DZ184" s="37"/>
      <c r="EA184" s="37"/>
      <c r="EB184" s="37"/>
      <c r="EC184" s="37"/>
      <c r="ED184" s="37"/>
      <c r="EE184" s="37"/>
      <c r="EF184" s="37"/>
      <c r="EG184" s="37"/>
      <c r="EH184" s="37"/>
      <c r="EI184" s="37"/>
      <c r="EJ184" s="37"/>
      <c r="EK184" s="37"/>
      <c r="EL184" s="37"/>
      <c r="EM184" s="37"/>
      <c r="EN184" s="37"/>
      <c r="EO184" s="37"/>
      <c r="EP184" s="37"/>
      <c r="EQ184" s="37"/>
      <c r="ER184" s="37"/>
      <c r="ES184" s="37"/>
      <c r="ET184" s="37"/>
      <c r="EU184" s="37"/>
      <c r="EV184" s="37"/>
      <c r="EW184" s="37"/>
      <c r="EX184" s="37"/>
      <c r="EY184" s="37"/>
      <c r="EZ184" s="37"/>
      <c r="FA184" s="37"/>
      <c r="FB184" s="37"/>
      <c r="FC184" s="37"/>
      <c r="FD184" s="37"/>
      <c r="FE184" s="37"/>
      <c r="FF184" s="37"/>
      <c r="FG184" s="37"/>
      <c r="FH184" s="37"/>
      <c r="FI184" s="37"/>
      <c r="FJ184" s="37"/>
      <c r="FK184" s="37"/>
      <c r="FL184" s="37"/>
      <c r="FM184" s="37"/>
      <c r="FN184" s="37"/>
      <c r="FO184" s="37"/>
      <c r="FP184" s="37"/>
      <c r="FQ184" s="37"/>
      <c r="FR184" s="37"/>
      <c r="FS184" s="37"/>
      <c r="FT184" s="37"/>
      <c r="FU184" s="37"/>
      <c r="FV184" s="37"/>
      <c r="FW184" s="37"/>
      <c r="FX184" s="37"/>
      <c r="FY184" s="37"/>
      <c r="FZ184" s="37"/>
      <c r="GA184" s="37"/>
      <c r="GB184" s="37"/>
      <c r="GC184" s="37"/>
      <c r="GD184" s="37"/>
      <c r="GE184" s="37"/>
      <c r="GF184" s="37"/>
      <c r="GG184" s="37"/>
      <c r="GH184" s="37"/>
      <c r="GI184" s="37"/>
      <c r="GJ184" s="37"/>
      <c r="GK184" s="37"/>
      <c r="GL184" s="37"/>
      <c r="GM184" s="37"/>
      <c r="GN184" s="37"/>
      <c r="GO184" s="37"/>
      <c r="GP184" s="37"/>
      <c r="GQ184" s="37"/>
      <c r="GR184" s="37"/>
      <c r="GS184" s="37"/>
      <c r="GT184" s="37"/>
      <c r="GU184" s="37"/>
      <c r="GV184" s="37"/>
      <c r="GW184" s="37"/>
      <c r="GX184" s="37"/>
      <c r="GY184" s="37"/>
      <c r="GZ184" s="37"/>
      <c r="HA184" s="37"/>
      <c r="HB184" s="37"/>
      <c r="HC184" s="37"/>
      <c r="HD184" s="37"/>
      <c r="HE184" s="37"/>
      <c r="HF184" s="37"/>
      <c r="HG184" s="37"/>
      <c r="HH184" s="37"/>
      <c r="HI184" s="37"/>
      <c r="HJ184" s="37"/>
      <c r="HK184" s="37"/>
      <c r="HL184" s="37"/>
      <c r="HM184" s="37"/>
      <c r="HN184" s="37"/>
      <c r="HO184" s="37"/>
      <c r="HP184" s="37"/>
      <c r="HQ184" s="37"/>
      <c r="HR184" s="37"/>
      <c r="HS184" s="37"/>
      <c r="HT184" s="37"/>
      <c r="HU184" s="37"/>
      <c r="HV184" s="37"/>
      <c r="HW184" s="37"/>
      <c r="HX184" s="37"/>
      <c r="HY184" s="37"/>
      <c r="HZ184" s="37"/>
      <c r="IA184" s="37"/>
      <c r="IB184" s="37"/>
      <c r="IC184" s="37"/>
      <c r="ID184" s="37"/>
      <c r="IE184" s="37"/>
      <c r="IF184" s="37"/>
      <c r="IG184" s="37"/>
      <c r="IH184" s="37"/>
      <c r="II184" s="37"/>
      <c r="IJ184" s="37"/>
      <c r="IK184" s="37"/>
      <c r="IL184" s="37"/>
      <c r="IM184" s="37"/>
      <c r="IN184" s="37"/>
      <c r="IO184" s="37"/>
      <c r="IP184" s="37"/>
      <c r="IQ184" s="37"/>
      <c r="IR184" s="37"/>
      <c r="IS184" s="37"/>
      <c r="IT184" s="37"/>
      <c r="IU184" s="37"/>
      <c r="IV184" s="37"/>
    </row>
    <row r="185" spans="1:256" ht="18.75" customHeight="1" x14ac:dyDescent="0.45">
      <c r="A185" s="66" t="s">
        <v>56</v>
      </c>
      <c r="B185" s="25"/>
      <c r="C185" s="24"/>
      <c r="D185" s="23"/>
      <c r="E185" s="21"/>
      <c r="F185" s="15" t="s">
        <v>55</v>
      </c>
      <c r="G185" s="21"/>
      <c r="H185" s="21"/>
    </row>
    <row r="186" spans="1:256" ht="18.75" customHeight="1" x14ac:dyDescent="0.45">
      <c r="A186" s="95" t="s">
        <v>162</v>
      </c>
      <c r="B186" s="59" t="s">
        <v>2</v>
      </c>
      <c r="C186" s="111">
        <f>SUM(C187:C188)</f>
        <v>1650</v>
      </c>
      <c r="D186" s="92"/>
      <c r="E186" s="97">
        <f>D186/C186</f>
        <v>0</v>
      </c>
      <c r="F186" s="108"/>
      <c r="G186" s="116" t="s">
        <v>1</v>
      </c>
      <c r="H186" s="118" t="s">
        <v>26</v>
      </c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  <c r="CK186" s="37"/>
      <c r="CL186" s="37"/>
      <c r="CM186" s="37"/>
      <c r="CN186" s="37"/>
      <c r="CO186" s="37"/>
      <c r="CP186" s="37"/>
      <c r="CQ186" s="37"/>
      <c r="CR186" s="37"/>
      <c r="CS186" s="37"/>
      <c r="CT186" s="37"/>
      <c r="CU186" s="37"/>
      <c r="CV186" s="37"/>
      <c r="CW186" s="37"/>
      <c r="CX186" s="37"/>
      <c r="CY186" s="37"/>
      <c r="CZ186" s="37"/>
      <c r="DA186" s="37"/>
      <c r="DB186" s="37"/>
      <c r="DC186" s="37"/>
      <c r="DD186" s="37"/>
      <c r="DE186" s="37"/>
      <c r="DF186" s="37"/>
      <c r="DG186" s="37"/>
      <c r="DH186" s="37"/>
      <c r="DI186" s="37"/>
      <c r="DJ186" s="37"/>
      <c r="DK186" s="37"/>
      <c r="DL186" s="37"/>
      <c r="DM186" s="37"/>
      <c r="DN186" s="37"/>
      <c r="DO186" s="37"/>
      <c r="DP186" s="37"/>
      <c r="DQ186" s="37"/>
      <c r="DR186" s="37"/>
      <c r="DS186" s="37"/>
      <c r="DT186" s="37"/>
      <c r="DU186" s="37"/>
      <c r="DV186" s="37"/>
      <c r="DW186" s="37"/>
      <c r="DX186" s="37"/>
      <c r="DY186" s="37"/>
      <c r="DZ186" s="37"/>
      <c r="EA186" s="37"/>
      <c r="EB186" s="37"/>
      <c r="EC186" s="37"/>
      <c r="ED186" s="37"/>
      <c r="EE186" s="37"/>
      <c r="EF186" s="37"/>
      <c r="EG186" s="37"/>
      <c r="EH186" s="37"/>
      <c r="EI186" s="37"/>
      <c r="EJ186" s="37"/>
      <c r="EK186" s="37"/>
      <c r="EL186" s="37"/>
      <c r="EM186" s="37"/>
      <c r="EN186" s="37"/>
      <c r="EO186" s="37"/>
      <c r="EP186" s="37"/>
      <c r="EQ186" s="37"/>
      <c r="ER186" s="37"/>
      <c r="ES186" s="37"/>
      <c r="ET186" s="37"/>
      <c r="EU186" s="37"/>
      <c r="EV186" s="37"/>
      <c r="EW186" s="37"/>
      <c r="EX186" s="37"/>
      <c r="EY186" s="37"/>
      <c r="EZ186" s="37"/>
      <c r="FA186" s="37"/>
      <c r="FB186" s="37"/>
      <c r="FC186" s="37"/>
      <c r="FD186" s="37"/>
      <c r="FE186" s="37"/>
      <c r="FF186" s="37"/>
      <c r="FG186" s="37"/>
      <c r="FH186" s="37"/>
      <c r="FI186" s="37"/>
      <c r="FJ186" s="37"/>
      <c r="FK186" s="37"/>
      <c r="FL186" s="37"/>
      <c r="FM186" s="37"/>
      <c r="FN186" s="37"/>
      <c r="FO186" s="37"/>
      <c r="FP186" s="37"/>
      <c r="FQ186" s="37"/>
      <c r="FR186" s="37"/>
      <c r="FS186" s="37"/>
      <c r="FT186" s="37"/>
      <c r="FU186" s="37"/>
      <c r="FV186" s="37"/>
      <c r="FW186" s="37"/>
      <c r="FX186" s="37"/>
      <c r="FY186" s="37"/>
      <c r="FZ186" s="37"/>
      <c r="GA186" s="37"/>
      <c r="GB186" s="37"/>
      <c r="GC186" s="37"/>
      <c r="GD186" s="37"/>
      <c r="GE186" s="37"/>
      <c r="GF186" s="37"/>
      <c r="GG186" s="37"/>
      <c r="GH186" s="37"/>
      <c r="GI186" s="37"/>
      <c r="GJ186" s="37"/>
      <c r="GK186" s="37"/>
      <c r="GL186" s="37"/>
      <c r="GM186" s="37"/>
      <c r="GN186" s="37"/>
      <c r="GO186" s="37"/>
      <c r="GP186" s="37"/>
      <c r="GQ186" s="37"/>
      <c r="GR186" s="37"/>
      <c r="GS186" s="37"/>
      <c r="GT186" s="37"/>
      <c r="GU186" s="37"/>
      <c r="GV186" s="37"/>
      <c r="GW186" s="37"/>
      <c r="GX186" s="37"/>
      <c r="GY186" s="37"/>
      <c r="GZ186" s="37"/>
      <c r="HA186" s="37"/>
      <c r="HB186" s="37"/>
      <c r="HC186" s="37"/>
      <c r="HD186" s="37"/>
      <c r="HE186" s="37"/>
      <c r="HF186" s="37"/>
      <c r="HG186" s="37"/>
      <c r="HH186" s="37"/>
      <c r="HI186" s="37"/>
      <c r="HJ186" s="37"/>
      <c r="HK186" s="37"/>
      <c r="HL186" s="37"/>
      <c r="HM186" s="37"/>
      <c r="HN186" s="37"/>
      <c r="HO186" s="37"/>
      <c r="HP186" s="37"/>
      <c r="HQ186" s="37"/>
      <c r="HR186" s="37"/>
      <c r="HS186" s="37"/>
      <c r="HT186" s="37"/>
      <c r="HU186" s="37"/>
      <c r="HV186" s="37"/>
      <c r="HW186" s="37"/>
      <c r="HX186" s="37"/>
      <c r="HY186" s="37"/>
      <c r="HZ186" s="37"/>
      <c r="IA186" s="37"/>
      <c r="IB186" s="37"/>
      <c r="IC186" s="37"/>
      <c r="ID186" s="37"/>
      <c r="IE186" s="37"/>
      <c r="IF186" s="37"/>
      <c r="IG186" s="37"/>
      <c r="IH186" s="37"/>
      <c r="II186" s="37"/>
      <c r="IJ186" s="37"/>
      <c r="IK186" s="37"/>
      <c r="IL186" s="37"/>
      <c r="IM186" s="37"/>
      <c r="IN186" s="37"/>
      <c r="IO186" s="37"/>
      <c r="IP186" s="37"/>
      <c r="IQ186" s="37"/>
      <c r="IR186" s="37"/>
      <c r="IS186" s="37"/>
      <c r="IT186" s="37"/>
      <c r="IU186" s="37"/>
      <c r="IV186" s="37"/>
    </row>
    <row r="187" spans="1:256" ht="18.75" customHeight="1" x14ac:dyDescent="0.45">
      <c r="A187" s="95" t="s">
        <v>159</v>
      </c>
      <c r="B187" s="59"/>
      <c r="C187" s="124">
        <v>1588</v>
      </c>
      <c r="D187" s="117"/>
      <c r="E187" s="113">
        <f>D187/C187</f>
        <v>0</v>
      </c>
      <c r="F187" s="112"/>
      <c r="G187" s="116"/>
      <c r="H187" s="118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37"/>
      <c r="BW187" s="37"/>
      <c r="BX187" s="37"/>
      <c r="BY187" s="37"/>
      <c r="BZ187" s="37"/>
      <c r="CA187" s="37"/>
      <c r="CB187" s="37"/>
      <c r="CC187" s="37"/>
      <c r="CD187" s="37"/>
      <c r="CE187" s="37"/>
      <c r="CF187" s="37"/>
      <c r="CG187" s="37"/>
      <c r="CH187" s="37"/>
      <c r="CI187" s="37"/>
      <c r="CJ187" s="37"/>
      <c r="CK187" s="37"/>
      <c r="CL187" s="37"/>
      <c r="CM187" s="37"/>
      <c r="CN187" s="37"/>
      <c r="CO187" s="37"/>
      <c r="CP187" s="37"/>
      <c r="CQ187" s="37"/>
      <c r="CR187" s="37"/>
      <c r="CS187" s="37"/>
      <c r="CT187" s="37"/>
      <c r="CU187" s="37"/>
      <c r="CV187" s="37"/>
      <c r="CW187" s="37"/>
      <c r="CX187" s="37"/>
      <c r="CY187" s="37"/>
      <c r="CZ187" s="37"/>
      <c r="DA187" s="37"/>
      <c r="DB187" s="37"/>
      <c r="DC187" s="37"/>
      <c r="DD187" s="37"/>
      <c r="DE187" s="37"/>
      <c r="DF187" s="37"/>
      <c r="DG187" s="37"/>
      <c r="DH187" s="37"/>
      <c r="DI187" s="37"/>
      <c r="DJ187" s="37"/>
      <c r="DK187" s="37"/>
      <c r="DL187" s="37"/>
      <c r="DM187" s="37"/>
      <c r="DN187" s="37"/>
      <c r="DO187" s="37"/>
      <c r="DP187" s="37"/>
      <c r="DQ187" s="37"/>
      <c r="DR187" s="37"/>
      <c r="DS187" s="37"/>
      <c r="DT187" s="37"/>
      <c r="DU187" s="37"/>
      <c r="DV187" s="37"/>
      <c r="DW187" s="37"/>
      <c r="DX187" s="37"/>
      <c r="DY187" s="37"/>
      <c r="DZ187" s="37"/>
      <c r="EA187" s="37"/>
      <c r="EB187" s="37"/>
      <c r="EC187" s="37"/>
      <c r="ED187" s="37"/>
      <c r="EE187" s="37"/>
      <c r="EF187" s="37"/>
      <c r="EG187" s="37"/>
      <c r="EH187" s="37"/>
      <c r="EI187" s="37"/>
      <c r="EJ187" s="37"/>
      <c r="EK187" s="37"/>
      <c r="EL187" s="37"/>
      <c r="EM187" s="37"/>
      <c r="EN187" s="37"/>
      <c r="EO187" s="37"/>
      <c r="EP187" s="37"/>
      <c r="EQ187" s="37"/>
      <c r="ER187" s="37"/>
      <c r="ES187" s="37"/>
      <c r="ET187" s="37"/>
      <c r="EU187" s="37"/>
      <c r="EV187" s="37"/>
      <c r="EW187" s="37"/>
      <c r="EX187" s="37"/>
      <c r="EY187" s="37"/>
      <c r="EZ187" s="37"/>
      <c r="FA187" s="37"/>
      <c r="FB187" s="37"/>
      <c r="FC187" s="37"/>
      <c r="FD187" s="37"/>
      <c r="FE187" s="37"/>
      <c r="FF187" s="37"/>
      <c r="FG187" s="37"/>
      <c r="FH187" s="37"/>
      <c r="FI187" s="37"/>
      <c r="FJ187" s="37"/>
      <c r="FK187" s="37"/>
      <c r="FL187" s="37"/>
      <c r="FM187" s="37"/>
      <c r="FN187" s="37"/>
      <c r="FO187" s="37"/>
      <c r="FP187" s="37"/>
      <c r="FQ187" s="37"/>
      <c r="FR187" s="37"/>
      <c r="FS187" s="37"/>
      <c r="FT187" s="37"/>
      <c r="FU187" s="37"/>
      <c r="FV187" s="37"/>
      <c r="FW187" s="37"/>
      <c r="FX187" s="37"/>
      <c r="FY187" s="37"/>
      <c r="FZ187" s="37"/>
      <c r="GA187" s="37"/>
      <c r="GB187" s="37"/>
      <c r="GC187" s="37"/>
      <c r="GD187" s="37"/>
      <c r="GE187" s="37"/>
      <c r="GF187" s="37"/>
      <c r="GG187" s="37"/>
      <c r="GH187" s="37"/>
      <c r="GI187" s="37"/>
      <c r="GJ187" s="37"/>
      <c r="GK187" s="37"/>
      <c r="GL187" s="37"/>
      <c r="GM187" s="37"/>
      <c r="GN187" s="37"/>
      <c r="GO187" s="37"/>
      <c r="GP187" s="37"/>
      <c r="GQ187" s="37"/>
      <c r="GR187" s="37"/>
      <c r="GS187" s="37"/>
      <c r="GT187" s="37"/>
      <c r="GU187" s="37"/>
      <c r="GV187" s="37"/>
      <c r="GW187" s="37"/>
      <c r="GX187" s="37"/>
      <c r="GY187" s="37"/>
      <c r="GZ187" s="37"/>
      <c r="HA187" s="37"/>
      <c r="HB187" s="37"/>
      <c r="HC187" s="37"/>
      <c r="HD187" s="37"/>
      <c r="HE187" s="37"/>
      <c r="HF187" s="37"/>
      <c r="HG187" s="37"/>
      <c r="HH187" s="37"/>
      <c r="HI187" s="37"/>
      <c r="HJ187" s="37"/>
      <c r="HK187" s="37"/>
      <c r="HL187" s="37"/>
      <c r="HM187" s="37"/>
      <c r="HN187" s="37"/>
      <c r="HO187" s="37"/>
      <c r="HP187" s="37"/>
      <c r="HQ187" s="37"/>
      <c r="HR187" s="37"/>
      <c r="HS187" s="37"/>
      <c r="HT187" s="37"/>
      <c r="HU187" s="37"/>
      <c r="HV187" s="37"/>
      <c r="HW187" s="37"/>
      <c r="HX187" s="37"/>
      <c r="HY187" s="37"/>
      <c r="HZ187" s="37"/>
      <c r="IA187" s="37"/>
      <c r="IB187" s="37"/>
      <c r="IC187" s="37"/>
      <c r="ID187" s="37"/>
      <c r="IE187" s="37"/>
      <c r="IF187" s="37"/>
      <c r="IG187" s="37"/>
      <c r="IH187" s="37"/>
      <c r="II187" s="37"/>
      <c r="IJ187" s="37"/>
      <c r="IK187" s="37"/>
      <c r="IL187" s="37"/>
      <c r="IM187" s="37"/>
      <c r="IN187" s="37"/>
      <c r="IO187" s="37"/>
      <c r="IP187" s="37"/>
      <c r="IQ187" s="37"/>
      <c r="IR187" s="37"/>
      <c r="IS187" s="37"/>
      <c r="IT187" s="37"/>
      <c r="IU187" s="37"/>
      <c r="IV187" s="37"/>
    </row>
    <row r="188" spans="1:256" ht="18.75" customHeight="1" x14ac:dyDescent="0.45">
      <c r="A188" s="122" t="s">
        <v>157</v>
      </c>
      <c r="B188" s="59"/>
      <c r="C188" s="123">
        <v>62</v>
      </c>
      <c r="D188" s="121"/>
      <c r="E188" s="97">
        <f>D188/C188</f>
        <v>0</v>
      </c>
      <c r="F188" s="112"/>
      <c r="G188" s="116"/>
      <c r="H188" s="118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37"/>
      <c r="CC188" s="37"/>
      <c r="CD188" s="37"/>
      <c r="CE188" s="37"/>
      <c r="CF188" s="37"/>
      <c r="CG188" s="37"/>
      <c r="CH188" s="37"/>
      <c r="CI188" s="37"/>
      <c r="CJ188" s="37"/>
      <c r="CK188" s="37"/>
      <c r="CL188" s="37"/>
      <c r="CM188" s="37"/>
      <c r="CN188" s="37"/>
      <c r="CO188" s="37"/>
      <c r="CP188" s="37"/>
      <c r="CQ188" s="37"/>
      <c r="CR188" s="37"/>
      <c r="CS188" s="37"/>
      <c r="CT188" s="37"/>
      <c r="CU188" s="37"/>
      <c r="CV188" s="37"/>
      <c r="CW188" s="37"/>
      <c r="CX188" s="37"/>
      <c r="CY188" s="37"/>
      <c r="CZ188" s="37"/>
      <c r="DA188" s="37"/>
      <c r="DB188" s="37"/>
      <c r="DC188" s="37"/>
      <c r="DD188" s="37"/>
      <c r="DE188" s="37"/>
      <c r="DF188" s="37"/>
      <c r="DG188" s="37"/>
      <c r="DH188" s="37"/>
      <c r="DI188" s="37"/>
      <c r="DJ188" s="37"/>
      <c r="DK188" s="37"/>
      <c r="DL188" s="37"/>
      <c r="DM188" s="37"/>
      <c r="DN188" s="37"/>
      <c r="DO188" s="37"/>
      <c r="DP188" s="37"/>
      <c r="DQ188" s="37"/>
      <c r="DR188" s="37"/>
      <c r="DS188" s="37"/>
      <c r="DT188" s="37"/>
      <c r="DU188" s="37"/>
      <c r="DV188" s="37"/>
      <c r="DW188" s="37"/>
      <c r="DX188" s="37"/>
      <c r="DY188" s="37"/>
      <c r="DZ188" s="37"/>
      <c r="EA188" s="37"/>
      <c r="EB188" s="37"/>
      <c r="EC188" s="37"/>
      <c r="ED188" s="37"/>
      <c r="EE188" s="37"/>
      <c r="EF188" s="37"/>
      <c r="EG188" s="37"/>
      <c r="EH188" s="37"/>
      <c r="EI188" s="37"/>
      <c r="EJ188" s="37"/>
      <c r="EK188" s="37"/>
      <c r="EL188" s="37"/>
      <c r="EM188" s="37"/>
      <c r="EN188" s="37"/>
      <c r="EO188" s="37"/>
      <c r="EP188" s="37"/>
      <c r="EQ188" s="37"/>
      <c r="ER188" s="37"/>
      <c r="ES188" s="37"/>
      <c r="ET188" s="37"/>
      <c r="EU188" s="37"/>
      <c r="EV188" s="37"/>
      <c r="EW188" s="37"/>
      <c r="EX188" s="37"/>
      <c r="EY188" s="37"/>
      <c r="EZ188" s="37"/>
      <c r="FA188" s="37"/>
      <c r="FB188" s="37"/>
      <c r="FC188" s="37"/>
      <c r="FD188" s="37"/>
      <c r="FE188" s="37"/>
      <c r="FF188" s="37"/>
      <c r="FG188" s="37"/>
      <c r="FH188" s="37"/>
      <c r="FI188" s="37"/>
      <c r="FJ188" s="37"/>
      <c r="FK188" s="37"/>
      <c r="FL188" s="37"/>
      <c r="FM188" s="37"/>
      <c r="FN188" s="37"/>
      <c r="FO188" s="37"/>
      <c r="FP188" s="37"/>
      <c r="FQ188" s="37"/>
      <c r="FR188" s="37"/>
      <c r="FS188" s="37"/>
      <c r="FT188" s="37"/>
      <c r="FU188" s="37"/>
      <c r="FV188" s="37"/>
      <c r="FW188" s="37"/>
      <c r="FX188" s="37"/>
      <c r="FY188" s="37"/>
      <c r="FZ188" s="37"/>
      <c r="GA188" s="37"/>
      <c r="GB188" s="37"/>
      <c r="GC188" s="37"/>
      <c r="GD188" s="37"/>
      <c r="GE188" s="37"/>
      <c r="GF188" s="37"/>
      <c r="GG188" s="37"/>
      <c r="GH188" s="37"/>
      <c r="GI188" s="37"/>
      <c r="GJ188" s="37"/>
      <c r="GK188" s="37"/>
      <c r="GL188" s="37"/>
      <c r="GM188" s="37"/>
      <c r="GN188" s="37"/>
      <c r="GO188" s="37"/>
      <c r="GP188" s="37"/>
      <c r="GQ188" s="37"/>
      <c r="GR188" s="37"/>
      <c r="GS188" s="37"/>
      <c r="GT188" s="37"/>
      <c r="GU188" s="37"/>
      <c r="GV188" s="37"/>
      <c r="GW188" s="37"/>
      <c r="GX188" s="37"/>
      <c r="GY188" s="37"/>
      <c r="GZ188" s="37"/>
      <c r="HA188" s="37"/>
      <c r="HB188" s="37"/>
      <c r="HC188" s="37"/>
      <c r="HD188" s="37"/>
      <c r="HE188" s="37"/>
      <c r="HF188" s="37"/>
      <c r="HG188" s="37"/>
      <c r="HH188" s="37"/>
      <c r="HI188" s="37"/>
      <c r="HJ188" s="37"/>
      <c r="HK188" s="37"/>
      <c r="HL188" s="37"/>
      <c r="HM188" s="37"/>
      <c r="HN188" s="37"/>
      <c r="HO188" s="37"/>
      <c r="HP188" s="37"/>
      <c r="HQ188" s="37"/>
      <c r="HR188" s="37"/>
      <c r="HS188" s="37"/>
      <c r="HT188" s="37"/>
      <c r="HU188" s="37"/>
      <c r="HV188" s="37"/>
      <c r="HW188" s="37"/>
      <c r="HX188" s="37"/>
      <c r="HY188" s="37"/>
      <c r="HZ188" s="37"/>
      <c r="IA188" s="37"/>
      <c r="IB188" s="37"/>
      <c r="IC188" s="37"/>
      <c r="ID188" s="37"/>
      <c r="IE188" s="37"/>
      <c r="IF188" s="37"/>
      <c r="IG188" s="37"/>
      <c r="IH188" s="37"/>
      <c r="II188" s="37"/>
      <c r="IJ188" s="37"/>
      <c r="IK188" s="37"/>
      <c r="IL188" s="37"/>
      <c r="IM188" s="37"/>
      <c r="IN188" s="37"/>
      <c r="IO188" s="37"/>
      <c r="IP188" s="37"/>
      <c r="IQ188" s="37"/>
      <c r="IR188" s="37"/>
      <c r="IS188" s="37"/>
      <c r="IT188" s="37"/>
      <c r="IU188" s="37"/>
      <c r="IV188" s="37"/>
    </row>
    <row r="189" spans="1:256" ht="18.75" customHeight="1" x14ac:dyDescent="0.45">
      <c r="A189" s="95" t="s">
        <v>161</v>
      </c>
      <c r="B189" s="59" t="s">
        <v>2</v>
      </c>
      <c r="C189" s="111">
        <f>SUM(C190:C192)</f>
        <v>3406</v>
      </c>
      <c r="D189" s="92"/>
      <c r="E189" s="97">
        <f>D189/C189</f>
        <v>0</v>
      </c>
      <c r="F189" s="108"/>
      <c r="G189" s="116" t="s">
        <v>1</v>
      </c>
      <c r="H189" s="118" t="s">
        <v>26</v>
      </c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  <c r="CJ189" s="37"/>
      <c r="CK189" s="37"/>
      <c r="CL189" s="37"/>
      <c r="CM189" s="37"/>
      <c r="CN189" s="37"/>
      <c r="CO189" s="37"/>
      <c r="CP189" s="37"/>
      <c r="CQ189" s="37"/>
      <c r="CR189" s="37"/>
      <c r="CS189" s="37"/>
      <c r="CT189" s="37"/>
      <c r="CU189" s="37"/>
      <c r="CV189" s="37"/>
      <c r="CW189" s="37"/>
      <c r="CX189" s="37"/>
      <c r="CY189" s="37"/>
      <c r="CZ189" s="37"/>
      <c r="DA189" s="37"/>
      <c r="DB189" s="37"/>
      <c r="DC189" s="37"/>
      <c r="DD189" s="37"/>
      <c r="DE189" s="37"/>
      <c r="DF189" s="37"/>
      <c r="DG189" s="37"/>
      <c r="DH189" s="37"/>
      <c r="DI189" s="37"/>
      <c r="DJ189" s="37"/>
      <c r="DK189" s="37"/>
      <c r="DL189" s="37"/>
      <c r="DM189" s="37"/>
      <c r="DN189" s="37"/>
      <c r="DO189" s="37"/>
      <c r="DP189" s="37"/>
      <c r="DQ189" s="37"/>
      <c r="DR189" s="37"/>
      <c r="DS189" s="37"/>
      <c r="DT189" s="37"/>
      <c r="DU189" s="37"/>
      <c r="DV189" s="37"/>
      <c r="DW189" s="37"/>
      <c r="DX189" s="37"/>
      <c r="DY189" s="37"/>
      <c r="DZ189" s="37"/>
      <c r="EA189" s="37"/>
      <c r="EB189" s="37"/>
      <c r="EC189" s="37"/>
      <c r="ED189" s="37"/>
      <c r="EE189" s="37"/>
      <c r="EF189" s="37"/>
      <c r="EG189" s="37"/>
      <c r="EH189" s="37"/>
      <c r="EI189" s="37"/>
      <c r="EJ189" s="37"/>
      <c r="EK189" s="37"/>
      <c r="EL189" s="37"/>
      <c r="EM189" s="37"/>
      <c r="EN189" s="37"/>
      <c r="EO189" s="37"/>
      <c r="EP189" s="37"/>
      <c r="EQ189" s="37"/>
      <c r="ER189" s="37"/>
      <c r="ES189" s="37"/>
      <c r="ET189" s="37"/>
      <c r="EU189" s="37"/>
      <c r="EV189" s="37"/>
      <c r="EW189" s="37"/>
      <c r="EX189" s="37"/>
      <c r="EY189" s="37"/>
      <c r="EZ189" s="37"/>
      <c r="FA189" s="37"/>
      <c r="FB189" s="37"/>
      <c r="FC189" s="37"/>
      <c r="FD189" s="37"/>
      <c r="FE189" s="37"/>
      <c r="FF189" s="37"/>
      <c r="FG189" s="37"/>
      <c r="FH189" s="37"/>
      <c r="FI189" s="37"/>
      <c r="FJ189" s="37"/>
      <c r="FK189" s="37"/>
      <c r="FL189" s="37"/>
      <c r="FM189" s="37"/>
      <c r="FN189" s="37"/>
      <c r="FO189" s="37"/>
      <c r="FP189" s="37"/>
      <c r="FQ189" s="37"/>
      <c r="FR189" s="37"/>
      <c r="FS189" s="37"/>
      <c r="FT189" s="37"/>
      <c r="FU189" s="37"/>
      <c r="FV189" s="37"/>
      <c r="FW189" s="37"/>
      <c r="FX189" s="37"/>
      <c r="FY189" s="37"/>
      <c r="FZ189" s="37"/>
      <c r="GA189" s="37"/>
      <c r="GB189" s="37"/>
      <c r="GC189" s="37"/>
      <c r="GD189" s="37"/>
      <c r="GE189" s="37"/>
      <c r="GF189" s="37"/>
      <c r="GG189" s="37"/>
      <c r="GH189" s="37"/>
      <c r="GI189" s="37"/>
      <c r="GJ189" s="37"/>
      <c r="GK189" s="37"/>
      <c r="GL189" s="37"/>
      <c r="GM189" s="37"/>
      <c r="GN189" s="37"/>
      <c r="GO189" s="37"/>
      <c r="GP189" s="37"/>
      <c r="GQ189" s="37"/>
      <c r="GR189" s="37"/>
      <c r="GS189" s="37"/>
      <c r="GT189" s="37"/>
      <c r="GU189" s="37"/>
      <c r="GV189" s="37"/>
      <c r="GW189" s="37"/>
      <c r="GX189" s="37"/>
      <c r="GY189" s="37"/>
      <c r="GZ189" s="37"/>
      <c r="HA189" s="37"/>
      <c r="HB189" s="37"/>
      <c r="HC189" s="37"/>
      <c r="HD189" s="37"/>
      <c r="HE189" s="37"/>
      <c r="HF189" s="37"/>
      <c r="HG189" s="37"/>
      <c r="HH189" s="37"/>
      <c r="HI189" s="37"/>
      <c r="HJ189" s="37"/>
      <c r="HK189" s="37"/>
      <c r="HL189" s="37"/>
      <c r="HM189" s="37"/>
      <c r="HN189" s="37"/>
      <c r="HO189" s="37"/>
      <c r="HP189" s="37"/>
      <c r="HQ189" s="37"/>
      <c r="HR189" s="37"/>
      <c r="HS189" s="37"/>
      <c r="HT189" s="37"/>
      <c r="HU189" s="37"/>
      <c r="HV189" s="37"/>
      <c r="HW189" s="37"/>
      <c r="HX189" s="37"/>
      <c r="HY189" s="37"/>
      <c r="HZ189" s="37"/>
      <c r="IA189" s="37"/>
      <c r="IB189" s="37"/>
      <c r="IC189" s="37"/>
      <c r="ID189" s="37"/>
      <c r="IE189" s="37"/>
      <c r="IF189" s="37"/>
      <c r="IG189" s="37"/>
      <c r="IH189" s="37"/>
      <c r="II189" s="37"/>
      <c r="IJ189" s="37"/>
      <c r="IK189" s="37"/>
      <c r="IL189" s="37"/>
      <c r="IM189" s="37"/>
      <c r="IN189" s="37"/>
      <c r="IO189" s="37"/>
      <c r="IP189" s="37"/>
      <c r="IQ189" s="37"/>
      <c r="IR189" s="37"/>
      <c r="IS189" s="37"/>
      <c r="IT189" s="37"/>
      <c r="IU189" s="37"/>
      <c r="IV189" s="37"/>
    </row>
    <row r="190" spans="1:256" ht="18.75" customHeight="1" x14ac:dyDescent="0.45">
      <c r="A190" s="95" t="s">
        <v>159</v>
      </c>
      <c r="B190" s="59"/>
      <c r="C190" s="115">
        <v>3008</v>
      </c>
      <c r="D190" s="117"/>
      <c r="E190" s="113">
        <f>D190/C190</f>
        <v>0</v>
      </c>
      <c r="F190" s="112"/>
      <c r="G190" s="116"/>
      <c r="H190" s="118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/>
      <c r="CB190" s="37"/>
      <c r="CC190" s="37"/>
      <c r="CD190" s="37"/>
      <c r="CE190" s="37"/>
      <c r="CF190" s="37"/>
      <c r="CG190" s="37"/>
      <c r="CH190" s="37"/>
      <c r="CI190" s="37"/>
      <c r="CJ190" s="37"/>
      <c r="CK190" s="37"/>
      <c r="CL190" s="37"/>
      <c r="CM190" s="37"/>
      <c r="CN190" s="37"/>
      <c r="CO190" s="37"/>
      <c r="CP190" s="37"/>
      <c r="CQ190" s="37"/>
      <c r="CR190" s="37"/>
      <c r="CS190" s="37"/>
      <c r="CT190" s="37"/>
      <c r="CU190" s="37"/>
      <c r="CV190" s="37"/>
      <c r="CW190" s="37"/>
      <c r="CX190" s="37"/>
      <c r="CY190" s="37"/>
      <c r="CZ190" s="37"/>
      <c r="DA190" s="37"/>
      <c r="DB190" s="37"/>
      <c r="DC190" s="37"/>
      <c r="DD190" s="37"/>
      <c r="DE190" s="37"/>
      <c r="DF190" s="37"/>
      <c r="DG190" s="37"/>
      <c r="DH190" s="37"/>
      <c r="DI190" s="37"/>
      <c r="DJ190" s="37"/>
      <c r="DK190" s="37"/>
      <c r="DL190" s="37"/>
      <c r="DM190" s="37"/>
      <c r="DN190" s="37"/>
      <c r="DO190" s="37"/>
      <c r="DP190" s="37"/>
      <c r="DQ190" s="37"/>
      <c r="DR190" s="37"/>
      <c r="DS190" s="37"/>
      <c r="DT190" s="37"/>
      <c r="DU190" s="37"/>
      <c r="DV190" s="37"/>
      <c r="DW190" s="37"/>
      <c r="DX190" s="37"/>
      <c r="DY190" s="37"/>
      <c r="DZ190" s="37"/>
      <c r="EA190" s="37"/>
      <c r="EB190" s="37"/>
      <c r="EC190" s="37"/>
      <c r="ED190" s="37"/>
      <c r="EE190" s="37"/>
      <c r="EF190" s="37"/>
      <c r="EG190" s="37"/>
      <c r="EH190" s="37"/>
      <c r="EI190" s="37"/>
      <c r="EJ190" s="37"/>
      <c r="EK190" s="37"/>
      <c r="EL190" s="37"/>
      <c r="EM190" s="37"/>
      <c r="EN190" s="37"/>
      <c r="EO190" s="37"/>
      <c r="EP190" s="37"/>
      <c r="EQ190" s="37"/>
      <c r="ER190" s="37"/>
      <c r="ES190" s="37"/>
      <c r="ET190" s="37"/>
      <c r="EU190" s="37"/>
      <c r="EV190" s="37"/>
      <c r="EW190" s="37"/>
      <c r="EX190" s="37"/>
      <c r="EY190" s="37"/>
      <c r="EZ190" s="37"/>
      <c r="FA190" s="37"/>
      <c r="FB190" s="37"/>
      <c r="FC190" s="37"/>
      <c r="FD190" s="37"/>
      <c r="FE190" s="37"/>
      <c r="FF190" s="37"/>
      <c r="FG190" s="37"/>
      <c r="FH190" s="37"/>
      <c r="FI190" s="37"/>
      <c r="FJ190" s="37"/>
      <c r="FK190" s="37"/>
      <c r="FL190" s="37"/>
      <c r="FM190" s="37"/>
      <c r="FN190" s="37"/>
      <c r="FO190" s="37"/>
      <c r="FP190" s="37"/>
      <c r="FQ190" s="37"/>
      <c r="FR190" s="37"/>
      <c r="FS190" s="37"/>
      <c r="FT190" s="37"/>
      <c r="FU190" s="37"/>
      <c r="FV190" s="37"/>
      <c r="FW190" s="37"/>
      <c r="FX190" s="37"/>
      <c r="FY190" s="37"/>
      <c r="FZ190" s="37"/>
      <c r="GA190" s="37"/>
      <c r="GB190" s="37"/>
      <c r="GC190" s="37"/>
      <c r="GD190" s="37"/>
      <c r="GE190" s="37"/>
      <c r="GF190" s="37"/>
      <c r="GG190" s="37"/>
      <c r="GH190" s="37"/>
      <c r="GI190" s="37"/>
      <c r="GJ190" s="37"/>
      <c r="GK190" s="37"/>
      <c r="GL190" s="37"/>
      <c r="GM190" s="37"/>
      <c r="GN190" s="37"/>
      <c r="GO190" s="37"/>
      <c r="GP190" s="37"/>
      <c r="GQ190" s="37"/>
      <c r="GR190" s="37"/>
      <c r="GS190" s="37"/>
      <c r="GT190" s="37"/>
      <c r="GU190" s="37"/>
      <c r="GV190" s="37"/>
      <c r="GW190" s="37"/>
      <c r="GX190" s="37"/>
      <c r="GY190" s="37"/>
      <c r="GZ190" s="37"/>
      <c r="HA190" s="37"/>
      <c r="HB190" s="37"/>
      <c r="HC190" s="37"/>
      <c r="HD190" s="37"/>
      <c r="HE190" s="37"/>
      <c r="HF190" s="37"/>
      <c r="HG190" s="37"/>
      <c r="HH190" s="37"/>
      <c r="HI190" s="37"/>
      <c r="HJ190" s="37"/>
      <c r="HK190" s="37"/>
      <c r="HL190" s="37"/>
      <c r="HM190" s="37"/>
      <c r="HN190" s="37"/>
      <c r="HO190" s="37"/>
      <c r="HP190" s="37"/>
      <c r="HQ190" s="37"/>
      <c r="HR190" s="37"/>
      <c r="HS190" s="37"/>
      <c r="HT190" s="37"/>
      <c r="HU190" s="37"/>
      <c r="HV190" s="37"/>
      <c r="HW190" s="37"/>
      <c r="HX190" s="37"/>
      <c r="HY190" s="37"/>
      <c r="HZ190" s="37"/>
      <c r="IA190" s="37"/>
      <c r="IB190" s="37"/>
      <c r="IC190" s="37"/>
      <c r="ID190" s="37"/>
      <c r="IE190" s="37"/>
      <c r="IF190" s="37"/>
      <c r="IG190" s="37"/>
      <c r="IH190" s="37"/>
      <c r="II190" s="37"/>
      <c r="IJ190" s="37"/>
      <c r="IK190" s="37"/>
      <c r="IL190" s="37"/>
      <c r="IM190" s="37"/>
      <c r="IN190" s="37"/>
      <c r="IO190" s="37"/>
      <c r="IP190" s="37"/>
      <c r="IQ190" s="37"/>
      <c r="IR190" s="37"/>
      <c r="IS190" s="37"/>
      <c r="IT190" s="37"/>
      <c r="IU190" s="37"/>
      <c r="IV190" s="37"/>
    </row>
    <row r="191" spans="1:256" ht="18.75" customHeight="1" x14ac:dyDescent="0.45">
      <c r="A191" s="95" t="s">
        <v>158</v>
      </c>
      <c r="B191" s="59"/>
      <c r="C191" s="115">
        <v>60</v>
      </c>
      <c r="D191" s="117"/>
      <c r="E191" s="113"/>
      <c r="F191" s="112"/>
      <c r="G191" s="116"/>
      <c r="H191" s="60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/>
      <c r="BV191" s="37"/>
      <c r="BW191" s="37"/>
      <c r="BX191" s="37"/>
      <c r="BY191" s="37"/>
      <c r="BZ191" s="37"/>
      <c r="CA191" s="37"/>
      <c r="CB191" s="37"/>
      <c r="CC191" s="37"/>
      <c r="CD191" s="37"/>
      <c r="CE191" s="37"/>
      <c r="CF191" s="37"/>
      <c r="CG191" s="37"/>
      <c r="CH191" s="37"/>
      <c r="CI191" s="37"/>
      <c r="CJ191" s="37"/>
      <c r="CK191" s="37"/>
      <c r="CL191" s="37"/>
      <c r="CM191" s="37"/>
      <c r="CN191" s="37"/>
      <c r="CO191" s="37"/>
      <c r="CP191" s="37"/>
      <c r="CQ191" s="37"/>
      <c r="CR191" s="37"/>
      <c r="CS191" s="37"/>
      <c r="CT191" s="37"/>
      <c r="CU191" s="37"/>
      <c r="CV191" s="37"/>
      <c r="CW191" s="37"/>
      <c r="CX191" s="37"/>
      <c r="CY191" s="37"/>
      <c r="CZ191" s="37"/>
      <c r="DA191" s="37"/>
      <c r="DB191" s="37"/>
      <c r="DC191" s="37"/>
      <c r="DD191" s="37"/>
      <c r="DE191" s="37"/>
      <c r="DF191" s="37"/>
      <c r="DG191" s="37"/>
      <c r="DH191" s="37"/>
      <c r="DI191" s="37"/>
      <c r="DJ191" s="37"/>
      <c r="DK191" s="37"/>
      <c r="DL191" s="37"/>
      <c r="DM191" s="37"/>
      <c r="DN191" s="37"/>
      <c r="DO191" s="37"/>
      <c r="DP191" s="37"/>
      <c r="DQ191" s="37"/>
      <c r="DR191" s="37"/>
      <c r="DS191" s="37"/>
      <c r="DT191" s="37"/>
      <c r="DU191" s="37"/>
      <c r="DV191" s="37"/>
      <c r="DW191" s="37"/>
      <c r="DX191" s="37"/>
      <c r="DY191" s="37"/>
      <c r="DZ191" s="37"/>
      <c r="EA191" s="37"/>
      <c r="EB191" s="37"/>
      <c r="EC191" s="37"/>
      <c r="ED191" s="37"/>
      <c r="EE191" s="37"/>
      <c r="EF191" s="37"/>
      <c r="EG191" s="37"/>
      <c r="EH191" s="37"/>
      <c r="EI191" s="37"/>
      <c r="EJ191" s="37"/>
      <c r="EK191" s="37"/>
      <c r="EL191" s="37"/>
      <c r="EM191" s="37"/>
      <c r="EN191" s="37"/>
      <c r="EO191" s="37"/>
      <c r="EP191" s="37"/>
      <c r="EQ191" s="37"/>
      <c r="ER191" s="37"/>
      <c r="ES191" s="37"/>
      <c r="ET191" s="37"/>
      <c r="EU191" s="37"/>
      <c r="EV191" s="37"/>
      <c r="EW191" s="37"/>
      <c r="EX191" s="37"/>
      <c r="EY191" s="37"/>
      <c r="EZ191" s="37"/>
      <c r="FA191" s="37"/>
      <c r="FB191" s="37"/>
      <c r="FC191" s="37"/>
      <c r="FD191" s="37"/>
      <c r="FE191" s="37"/>
      <c r="FF191" s="37"/>
      <c r="FG191" s="37"/>
      <c r="FH191" s="37"/>
      <c r="FI191" s="37"/>
      <c r="FJ191" s="37"/>
      <c r="FK191" s="37"/>
      <c r="FL191" s="37"/>
      <c r="FM191" s="37"/>
      <c r="FN191" s="37"/>
      <c r="FO191" s="37"/>
      <c r="FP191" s="37"/>
      <c r="FQ191" s="37"/>
      <c r="FR191" s="37"/>
      <c r="FS191" s="37"/>
      <c r="FT191" s="37"/>
      <c r="FU191" s="37"/>
      <c r="FV191" s="37"/>
      <c r="FW191" s="37"/>
      <c r="FX191" s="37"/>
      <c r="FY191" s="37"/>
      <c r="FZ191" s="37"/>
      <c r="GA191" s="37"/>
      <c r="GB191" s="37"/>
      <c r="GC191" s="37"/>
      <c r="GD191" s="37"/>
      <c r="GE191" s="37"/>
      <c r="GF191" s="37"/>
      <c r="GG191" s="37"/>
      <c r="GH191" s="37"/>
      <c r="GI191" s="37"/>
      <c r="GJ191" s="37"/>
      <c r="GK191" s="37"/>
      <c r="GL191" s="37"/>
      <c r="GM191" s="37"/>
      <c r="GN191" s="37"/>
      <c r="GO191" s="37"/>
      <c r="GP191" s="37"/>
      <c r="GQ191" s="37"/>
      <c r="GR191" s="37"/>
      <c r="GS191" s="37"/>
      <c r="GT191" s="37"/>
      <c r="GU191" s="37"/>
      <c r="GV191" s="37"/>
      <c r="GW191" s="37"/>
      <c r="GX191" s="37"/>
      <c r="GY191" s="37"/>
      <c r="GZ191" s="37"/>
      <c r="HA191" s="37"/>
      <c r="HB191" s="37"/>
      <c r="HC191" s="37"/>
      <c r="HD191" s="37"/>
      <c r="HE191" s="37"/>
      <c r="HF191" s="37"/>
      <c r="HG191" s="37"/>
      <c r="HH191" s="37"/>
      <c r="HI191" s="37"/>
      <c r="HJ191" s="37"/>
      <c r="HK191" s="37"/>
      <c r="HL191" s="37"/>
      <c r="HM191" s="37"/>
      <c r="HN191" s="37"/>
      <c r="HO191" s="37"/>
      <c r="HP191" s="37"/>
      <c r="HQ191" s="37"/>
      <c r="HR191" s="37"/>
      <c r="HS191" s="37"/>
      <c r="HT191" s="37"/>
      <c r="HU191" s="37"/>
      <c r="HV191" s="37"/>
      <c r="HW191" s="37"/>
      <c r="HX191" s="37"/>
      <c r="HY191" s="37"/>
      <c r="HZ191" s="37"/>
      <c r="IA191" s="37"/>
      <c r="IB191" s="37"/>
      <c r="IC191" s="37"/>
      <c r="ID191" s="37"/>
      <c r="IE191" s="37"/>
      <c r="IF191" s="37"/>
      <c r="IG191" s="37"/>
      <c r="IH191" s="37"/>
      <c r="II191" s="37"/>
      <c r="IJ191" s="37"/>
      <c r="IK191" s="37"/>
      <c r="IL191" s="37"/>
      <c r="IM191" s="37"/>
      <c r="IN191" s="37"/>
      <c r="IO191" s="37"/>
      <c r="IP191" s="37"/>
      <c r="IQ191" s="37"/>
      <c r="IR191" s="37"/>
      <c r="IS191" s="37"/>
      <c r="IT191" s="37"/>
      <c r="IU191" s="37"/>
      <c r="IV191" s="37"/>
    </row>
    <row r="192" spans="1:256" s="2" customFormat="1" ht="18.75" customHeight="1" x14ac:dyDescent="0.2">
      <c r="A192" s="122" t="s">
        <v>157</v>
      </c>
      <c r="B192" s="59"/>
      <c r="C192" s="111">
        <v>338</v>
      </c>
      <c r="D192" s="121"/>
      <c r="E192" s="97">
        <f>D192/C192</f>
        <v>0</v>
      </c>
      <c r="F192" s="112"/>
      <c r="G192" s="60"/>
      <c r="H192" s="6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  <c r="AN192" s="80"/>
      <c r="AO192" s="80"/>
      <c r="AP192" s="80"/>
      <c r="AQ192" s="80"/>
      <c r="AR192" s="80"/>
      <c r="AS192" s="80"/>
      <c r="AT192" s="80"/>
      <c r="AU192" s="80"/>
      <c r="AV192" s="80"/>
      <c r="AW192" s="80"/>
      <c r="AX192" s="80"/>
      <c r="AY192" s="80"/>
      <c r="AZ192" s="80"/>
      <c r="BA192" s="80"/>
      <c r="BB192" s="80"/>
      <c r="BC192" s="80"/>
      <c r="BD192" s="80"/>
      <c r="BE192" s="80"/>
      <c r="BF192" s="80"/>
      <c r="BG192" s="80"/>
      <c r="BH192" s="80"/>
      <c r="BI192" s="80"/>
      <c r="BJ192" s="80"/>
      <c r="BK192" s="80"/>
      <c r="BL192" s="80"/>
      <c r="BM192" s="80"/>
      <c r="BN192" s="80"/>
      <c r="BO192" s="80"/>
      <c r="BP192" s="80"/>
      <c r="BQ192" s="80"/>
      <c r="BR192" s="80"/>
      <c r="BS192" s="80"/>
      <c r="BT192" s="80"/>
      <c r="BU192" s="80"/>
      <c r="BV192" s="80"/>
      <c r="BW192" s="80"/>
      <c r="BX192" s="80"/>
      <c r="BY192" s="80"/>
      <c r="BZ192" s="80"/>
      <c r="CA192" s="80"/>
      <c r="CB192" s="80"/>
      <c r="CC192" s="80"/>
      <c r="CD192" s="80"/>
      <c r="CE192" s="80"/>
      <c r="CF192" s="80"/>
      <c r="CG192" s="80"/>
      <c r="CH192" s="80"/>
      <c r="CI192" s="80"/>
      <c r="CJ192" s="80"/>
      <c r="CK192" s="80"/>
      <c r="CL192" s="80"/>
      <c r="CM192" s="80"/>
      <c r="CN192" s="80"/>
      <c r="CO192" s="80"/>
      <c r="CP192" s="80"/>
      <c r="CQ192" s="80"/>
      <c r="CR192" s="80"/>
      <c r="CS192" s="80"/>
      <c r="CT192" s="80"/>
      <c r="CU192" s="80"/>
      <c r="CV192" s="80"/>
      <c r="CW192" s="80"/>
      <c r="CX192" s="80"/>
      <c r="CY192" s="80"/>
      <c r="CZ192" s="80"/>
      <c r="DA192" s="80"/>
      <c r="DB192" s="80"/>
      <c r="DC192" s="80"/>
      <c r="DD192" s="80"/>
      <c r="DE192" s="80"/>
      <c r="DF192" s="80"/>
      <c r="DG192" s="80"/>
      <c r="DH192" s="80"/>
      <c r="DI192" s="80"/>
      <c r="DJ192" s="80"/>
      <c r="DK192" s="80"/>
      <c r="DL192" s="80"/>
      <c r="DM192" s="80"/>
      <c r="DN192" s="80"/>
      <c r="DO192" s="80"/>
      <c r="DP192" s="80"/>
      <c r="DQ192" s="80"/>
      <c r="DR192" s="80"/>
      <c r="DS192" s="80"/>
      <c r="DT192" s="80"/>
      <c r="DU192" s="80"/>
      <c r="DV192" s="80"/>
      <c r="DW192" s="80"/>
      <c r="DX192" s="80"/>
      <c r="DY192" s="80"/>
      <c r="DZ192" s="80"/>
      <c r="EA192" s="80"/>
      <c r="EB192" s="80"/>
      <c r="EC192" s="80"/>
      <c r="ED192" s="80"/>
      <c r="EE192" s="80"/>
      <c r="EF192" s="80"/>
      <c r="EG192" s="80"/>
      <c r="EH192" s="80"/>
      <c r="EI192" s="80"/>
      <c r="EJ192" s="80"/>
      <c r="EK192" s="80"/>
      <c r="EL192" s="80"/>
      <c r="EM192" s="80"/>
      <c r="EN192" s="80"/>
      <c r="EO192" s="80"/>
      <c r="EP192" s="80"/>
      <c r="EQ192" s="80"/>
      <c r="ER192" s="80"/>
      <c r="ES192" s="80"/>
      <c r="ET192" s="80"/>
      <c r="EU192" s="80"/>
      <c r="EV192" s="80"/>
      <c r="EW192" s="80"/>
      <c r="EX192" s="80"/>
      <c r="EY192" s="80"/>
      <c r="EZ192" s="80"/>
      <c r="FA192" s="80"/>
      <c r="FB192" s="80"/>
      <c r="FC192" s="80"/>
      <c r="FD192" s="80"/>
      <c r="FE192" s="80"/>
      <c r="FF192" s="80"/>
      <c r="FG192" s="80"/>
      <c r="FH192" s="80"/>
      <c r="FI192" s="80"/>
      <c r="FJ192" s="80"/>
      <c r="FK192" s="80"/>
      <c r="FL192" s="80"/>
      <c r="FM192" s="80"/>
      <c r="FN192" s="80"/>
      <c r="FO192" s="80"/>
      <c r="FP192" s="80"/>
      <c r="FQ192" s="80"/>
      <c r="FR192" s="80"/>
      <c r="FS192" s="80"/>
      <c r="FT192" s="80"/>
      <c r="FU192" s="80"/>
      <c r="FV192" s="80"/>
      <c r="FW192" s="80"/>
      <c r="FX192" s="80"/>
      <c r="FY192" s="80"/>
      <c r="FZ192" s="80"/>
      <c r="GA192" s="80"/>
      <c r="GB192" s="80"/>
      <c r="GC192" s="80"/>
      <c r="GD192" s="80"/>
      <c r="GE192" s="80"/>
      <c r="GF192" s="80"/>
      <c r="GG192" s="80"/>
      <c r="GH192" s="80"/>
      <c r="GI192" s="80"/>
      <c r="GJ192" s="80"/>
      <c r="GK192" s="80"/>
      <c r="GL192" s="80"/>
      <c r="GM192" s="80"/>
      <c r="GN192" s="80"/>
      <c r="GO192" s="80"/>
      <c r="GP192" s="80"/>
      <c r="GQ192" s="80"/>
      <c r="GR192" s="80"/>
      <c r="GS192" s="80"/>
      <c r="GT192" s="80"/>
      <c r="GU192" s="80"/>
      <c r="GV192" s="80"/>
      <c r="GW192" s="80"/>
      <c r="GX192" s="80"/>
      <c r="GY192" s="80"/>
      <c r="GZ192" s="80"/>
      <c r="HA192" s="80"/>
      <c r="HB192" s="80"/>
      <c r="HC192" s="80"/>
      <c r="HD192" s="80"/>
      <c r="HE192" s="80"/>
      <c r="HF192" s="80"/>
      <c r="HG192" s="80"/>
      <c r="HH192" s="80"/>
      <c r="HI192" s="80"/>
      <c r="HJ192" s="80"/>
      <c r="HK192" s="80"/>
      <c r="HL192" s="80"/>
      <c r="HM192" s="80"/>
      <c r="HN192" s="80"/>
      <c r="HO192" s="80"/>
      <c r="HP192" s="80"/>
      <c r="HQ192" s="80"/>
      <c r="HR192" s="80"/>
      <c r="HS192" s="80"/>
      <c r="HT192" s="80"/>
      <c r="HU192" s="80"/>
      <c r="HV192" s="80"/>
      <c r="HW192" s="80"/>
      <c r="HX192" s="80"/>
      <c r="HY192" s="80"/>
      <c r="HZ192" s="80"/>
      <c r="IA192" s="80"/>
      <c r="IB192" s="80"/>
      <c r="IC192" s="80"/>
      <c r="ID192" s="80"/>
      <c r="IE192" s="80"/>
      <c r="IF192" s="80"/>
      <c r="IG192" s="80"/>
      <c r="IH192" s="80"/>
      <c r="II192" s="80"/>
      <c r="IJ192" s="80"/>
      <c r="IK192" s="80"/>
      <c r="IL192" s="80"/>
      <c r="IM192" s="80"/>
      <c r="IN192" s="80"/>
      <c r="IO192" s="80"/>
      <c r="IP192" s="80"/>
      <c r="IQ192" s="80"/>
      <c r="IR192" s="80"/>
      <c r="IS192" s="80"/>
      <c r="IT192" s="80"/>
      <c r="IU192" s="80"/>
      <c r="IV192" s="80"/>
    </row>
    <row r="193" spans="1:256" ht="18.75" customHeight="1" x14ac:dyDescent="0.45">
      <c r="A193" s="95" t="s">
        <v>160</v>
      </c>
      <c r="B193" s="59" t="s">
        <v>2</v>
      </c>
      <c r="C193" s="111">
        <f>SUM(C194:C196)</f>
        <v>9255</v>
      </c>
      <c r="D193" s="111"/>
      <c r="E193" s="97">
        <f>D193/C193</f>
        <v>0</v>
      </c>
      <c r="F193" s="59"/>
      <c r="G193" s="116" t="s">
        <v>1</v>
      </c>
      <c r="H193" s="118" t="s">
        <v>26</v>
      </c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7"/>
      <c r="CC193" s="37"/>
      <c r="CD193" s="37"/>
      <c r="CE193" s="37"/>
      <c r="CF193" s="37"/>
      <c r="CG193" s="37"/>
      <c r="CH193" s="37"/>
      <c r="CI193" s="37"/>
      <c r="CJ193" s="37"/>
      <c r="CK193" s="37"/>
      <c r="CL193" s="37"/>
      <c r="CM193" s="37"/>
      <c r="CN193" s="37"/>
      <c r="CO193" s="37"/>
      <c r="CP193" s="37"/>
      <c r="CQ193" s="37"/>
      <c r="CR193" s="37"/>
      <c r="CS193" s="37"/>
      <c r="CT193" s="37"/>
      <c r="CU193" s="37"/>
      <c r="CV193" s="37"/>
      <c r="CW193" s="37"/>
      <c r="CX193" s="37"/>
      <c r="CY193" s="37"/>
      <c r="CZ193" s="37"/>
      <c r="DA193" s="37"/>
      <c r="DB193" s="37"/>
      <c r="DC193" s="37"/>
      <c r="DD193" s="37"/>
      <c r="DE193" s="37"/>
      <c r="DF193" s="37"/>
      <c r="DG193" s="37"/>
      <c r="DH193" s="37"/>
      <c r="DI193" s="37"/>
      <c r="DJ193" s="37"/>
      <c r="DK193" s="37"/>
      <c r="DL193" s="37"/>
      <c r="DM193" s="37"/>
      <c r="DN193" s="37"/>
      <c r="DO193" s="37"/>
      <c r="DP193" s="37"/>
      <c r="DQ193" s="37"/>
      <c r="DR193" s="37"/>
      <c r="DS193" s="37"/>
      <c r="DT193" s="37"/>
      <c r="DU193" s="37"/>
      <c r="DV193" s="37"/>
      <c r="DW193" s="37"/>
      <c r="DX193" s="37"/>
      <c r="DY193" s="37"/>
      <c r="DZ193" s="37"/>
      <c r="EA193" s="37"/>
      <c r="EB193" s="37"/>
      <c r="EC193" s="37"/>
      <c r="ED193" s="37"/>
      <c r="EE193" s="37"/>
      <c r="EF193" s="37"/>
      <c r="EG193" s="37"/>
      <c r="EH193" s="37"/>
      <c r="EI193" s="37"/>
      <c r="EJ193" s="37"/>
      <c r="EK193" s="37"/>
      <c r="EL193" s="37"/>
      <c r="EM193" s="37"/>
      <c r="EN193" s="37"/>
      <c r="EO193" s="37"/>
      <c r="EP193" s="37"/>
      <c r="EQ193" s="37"/>
      <c r="ER193" s="37"/>
      <c r="ES193" s="37"/>
      <c r="ET193" s="37"/>
      <c r="EU193" s="37"/>
      <c r="EV193" s="37"/>
      <c r="EW193" s="37"/>
      <c r="EX193" s="37"/>
      <c r="EY193" s="37"/>
      <c r="EZ193" s="37"/>
      <c r="FA193" s="37"/>
      <c r="FB193" s="37"/>
      <c r="FC193" s="37"/>
      <c r="FD193" s="37"/>
      <c r="FE193" s="37"/>
      <c r="FF193" s="37"/>
      <c r="FG193" s="37"/>
      <c r="FH193" s="37"/>
      <c r="FI193" s="37"/>
      <c r="FJ193" s="37"/>
      <c r="FK193" s="37"/>
      <c r="FL193" s="37"/>
      <c r="FM193" s="37"/>
      <c r="FN193" s="37"/>
      <c r="FO193" s="37"/>
      <c r="FP193" s="37"/>
      <c r="FQ193" s="37"/>
      <c r="FR193" s="37"/>
      <c r="FS193" s="37"/>
      <c r="FT193" s="37"/>
      <c r="FU193" s="37"/>
      <c r="FV193" s="37"/>
      <c r="FW193" s="37"/>
      <c r="FX193" s="37"/>
      <c r="FY193" s="37"/>
      <c r="FZ193" s="37"/>
      <c r="GA193" s="37"/>
      <c r="GB193" s="37"/>
      <c r="GC193" s="37"/>
      <c r="GD193" s="37"/>
      <c r="GE193" s="37"/>
      <c r="GF193" s="37"/>
      <c r="GG193" s="37"/>
      <c r="GH193" s="37"/>
      <c r="GI193" s="37"/>
      <c r="GJ193" s="37"/>
      <c r="GK193" s="37"/>
      <c r="GL193" s="37"/>
      <c r="GM193" s="37"/>
      <c r="GN193" s="37"/>
      <c r="GO193" s="37"/>
      <c r="GP193" s="37"/>
      <c r="GQ193" s="37"/>
      <c r="GR193" s="37"/>
      <c r="GS193" s="37"/>
      <c r="GT193" s="37"/>
      <c r="GU193" s="37"/>
      <c r="GV193" s="37"/>
      <c r="GW193" s="37"/>
      <c r="GX193" s="37"/>
      <c r="GY193" s="37"/>
      <c r="GZ193" s="37"/>
      <c r="HA193" s="37"/>
      <c r="HB193" s="37"/>
      <c r="HC193" s="37"/>
      <c r="HD193" s="37"/>
      <c r="HE193" s="37"/>
      <c r="HF193" s="37"/>
      <c r="HG193" s="37"/>
      <c r="HH193" s="37"/>
      <c r="HI193" s="37"/>
      <c r="HJ193" s="37"/>
      <c r="HK193" s="37"/>
      <c r="HL193" s="37"/>
      <c r="HM193" s="37"/>
      <c r="HN193" s="37"/>
      <c r="HO193" s="37"/>
      <c r="HP193" s="37"/>
      <c r="HQ193" s="37"/>
      <c r="HR193" s="37"/>
      <c r="HS193" s="37"/>
      <c r="HT193" s="37"/>
      <c r="HU193" s="37"/>
      <c r="HV193" s="37"/>
      <c r="HW193" s="37"/>
      <c r="HX193" s="37"/>
      <c r="HY193" s="37"/>
      <c r="HZ193" s="37"/>
      <c r="IA193" s="37"/>
      <c r="IB193" s="37"/>
      <c r="IC193" s="37"/>
      <c r="ID193" s="37"/>
      <c r="IE193" s="37"/>
      <c r="IF193" s="37"/>
      <c r="IG193" s="37"/>
      <c r="IH193" s="37"/>
      <c r="II193" s="37"/>
      <c r="IJ193" s="37"/>
      <c r="IK193" s="37"/>
      <c r="IL193" s="37"/>
      <c r="IM193" s="37"/>
      <c r="IN193" s="37"/>
      <c r="IO193" s="37"/>
      <c r="IP193" s="37"/>
      <c r="IQ193" s="37"/>
      <c r="IR193" s="37"/>
      <c r="IS193" s="37"/>
      <c r="IT193" s="37"/>
      <c r="IU193" s="37"/>
      <c r="IV193" s="37"/>
    </row>
    <row r="194" spans="1:256" ht="18.75" customHeight="1" x14ac:dyDescent="0.45">
      <c r="A194" s="95" t="s">
        <v>159</v>
      </c>
      <c r="B194" s="59"/>
      <c r="C194" s="115">
        <v>8590</v>
      </c>
      <c r="D194" s="120"/>
      <c r="E194" s="113">
        <f>D194/C194</f>
        <v>0</v>
      </c>
      <c r="F194" s="119"/>
      <c r="G194" s="116"/>
      <c r="H194" s="118"/>
    </row>
    <row r="195" spans="1:256" ht="18.75" customHeight="1" x14ac:dyDescent="0.45">
      <c r="A195" s="95" t="s">
        <v>158</v>
      </c>
      <c r="B195" s="59"/>
      <c r="C195" s="115">
        <v>60</v>
      </c>
      <c r="D195" s="117"/>
      <c r="E195" s="113"/>
      <c r="F195" s="112"/>
      <c r="G195" s="116"/>
      <c r="H195" s="60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7"/>
      <c r="BM195" s="37"/>
      <c r="BN195" s="37"/>
      <c r="BO195" s="37"/>
      <c r="BP195" s="37"/>
      <c r="BQ195" s="37"/>
      <c r="BR195" s="37"/>
      <c r="BS195" s="37"/>
      <c r="BT195" s="37"/>
      <c r="BU195" s="37"/>
      <c r="BV195" s="37"/>
      <c r="BW195" s="37"/>
      <c r="BX195" s="37"/>
      <c r="BY195" s="37"/>
      <c r="BZ195" s="37"/>
      <c r="CA195" s="37"/>
      <c r="CB195" s="37"/>
      <c r="CC195" s="37"/>
      <c r="CD195" s="37"/>
      <c r="CE195" s="37"/>
      <c r="CF195" s="37"/>
      <c r="CG195" s="37"/>
      <c r="CH195" s="37"/>
      <c r="CI195" s="37"/>
      <c r="CJ195" s="37"/>
      <c r="CK195" s="37"/>
      <c r="CL195" s="37"/>
      <c r="CM195" s="37"/>
      <c r="CN195" s="37"/>
      <c r="CO195" s="37"/>
      <c r="CP195" s="37"/>
      <c r="CQ195" s="37"/>
      <c r="CR195" s="37"/>
      <c r="CS195" s="37"/>
      <c r="CT195" s="37"/>
      <c r="CU195" s="37"/>
      <c r="CV195" s="37"/>
      <c r="CW195" s="37"/>
      <c r="CX195" s="37"/>
      <c r="CY195" s="37"/>
      <c r="CZ195" s="37"/>
      <c r="DA195" s="37"/>
      <c r="DB195" s="37"/>
      <c r="DC195" s="37"/>
      <c r="DD195" s="37"/>
      <c r="DE195" s="37"/>
      <c r="DF195" s="37"/>
      <c r="DG195" s="37"/>
      <c r="DH195" s="37"/>
      <c r="DI195" s="37"/>
      <c r="DJ195" s="37"/>
      <c r="DK195" s="37"/>
      <c r="DL195" s="37"/>
      <c r="DM195" s="37"/>
      <c r="DN195" s="37"/>
      <c r="DO195" s="37"/>
      <c r="DP195" s="37"/>
      <c r="DQ195" s="37"/>
      <c r="DR195" s="37"/>
      <c r="DS195" s="37"/>
      <c r="DT195" s="37"/>
      <c r="DU195" s="37"/>
      <c r="DV195" s="37"/>
      <c r="DW195" s="37"/>
      <c r="DX195" s="37"/>
      <c r="DY195" s="37"/>
      <c r="DZ195" s="37"/>
      <c r="EA195" s="37"/>
      <c r="EB195" s="37"/>
      <c r="EC195" s="37"/>
      <c r="ED195" s="37"/>
      <c r="EE195" s="37"/>
      <c r="EF195" s="37"/>
      <c r="EG195" s="37"/>
      <c r="EH195" s="37"/>
      <c r="EI195" s="37"/>
      <c r="EJ195" s="37"/>
      <c r="EK195" s="37"/>
      <c r="EL195" s="37"/>
      <c r="EM195" s="37"/>
      <c r="EN195" s="37"/>
      <c r="EO195" s="37"/>
      <c r="EP195" s="37"/>
      <c r="EQ195" s="37"/>
      <c r="ER195" s="37"/>
      <c r="ES195" s="37"/>
      <c r="ET195" s="37"/>
      <c r="EU195" s="37"/>
      <c r="EV195" s="37"/>
      <c r="EW195" s="37"/>
      <c r="EX195" s="37"/>
      <c r="EY195" s="37"/>
      <c r="EZ195" s="37"/>
      <c r="FA195" s="37"/>
      <c r="FB195" s="37"/>
      <c r="FC195" s="37"/>
      <c r="FD195" s="37"/>
      <c r="FE195" s="37"/>
      <c r="FF195" s="37"/>
      <c r="FG195" s="37"/>
      <c r="FH195" s="37"/>
      <c r="FI195" s="37"/>
      <c r="FJ195" s="37"/>
      <c r="FK195" s="37"/>
      <c r="FL195" s="37"/>
      <c r="FM195" s="37"/>
      <c r="FN195" s="37"/>
      <c r="FO195" s="37"/>
      <c r="FP195" s="37"/>
      <c r="FQ195" s="37"/>
      <c r="FR195" s="37"/>
      <c r="FS195" s="37"/>
      <c r="FT195" s="37"/>
      <c r="FU195" s="37"/>
      <c r="FV195" s="37"/>
      <c r="FW195" s="37"/>
      <c r="FX195" s="37"/>
      <c r="FY195" s="37"/>
      <c r="FZ195" s="37"/>
      <c r="GA195" s="37"/>
      <c r="GB195" s="37"/>
      <c r="GC195" s="37"/>
      <c r="GD195" s="37"/>
      <c r="GE195" s="37"/>
      <c r="GF195" s="37"/>
      <c r="GG195" s="37"/>
      <c r="GH195" s="37"/>
      <c r="GI195" s="37"/>
      <c r="GJ195" s="37"/>
      <c r="GK195" s="37"/>
      <c r="GL195" s="37"/>
      <c r="GM195" s="37"/>
      <c r="GN195" s="37"/>
      <c r="GO195" s="37"/>
      <c r="GP195" s="37"/>
      <c r="GQ195" s="37"/>
      <c r="GR195" s="37"/>
      <c r="GS195" s="37"/>
      <c r="GT195" s="37"/>
      <c r="GU195" s="37"/>
      <c r="GV195" s="37"/>
      <c r="GW195" s="37"/>
      <c r="GX195" s="37"/>
      <c r="GY195" s="37"/>
      <c r="GZ195" s="37"/>
      <c r="HA195" s="37"/>
      <c r="HB195" s="37"/>
      <c r="HC195" s="37"/>
      <c r="HD195" s="37"/>
      <c r="HE195" s="37"/>
      <c r="HF195" s="37"/>
      <c r="HG195" s="37"/>
      <c r="HH195" s="37"/>
      <c r="HI195" s="37"/>
      <c r="HJ195" s="37"/>
      <c r="HK195" s="37"/>
      <c r="HL195" s="37"/>
      <c r="HM195" s="37"/>
      <c r="HN195" s="37"/>
      <c r="HO195" s="37"/>
      <c r="HP195" s="37"/>
      <c r="HQ195" s="37"/>
      <c r="HR195" s="37"/>
      <c r="HS195" s="37"/>
      <c r="HT195" s="37"/>
      <c r="HU195" s="37"/>
      <c r="HV195" s="37"/>
      <c r="HW195" s="37"/>
      <c r="HX195" s="37"/>
      <c r="HY195" s="37"/>
      <c r="HZ195" s="37"/>
      <c r="IA195" s="37"/>
      <c r="IB195" s="37"/>
      <c r="IC195" s="37"/>
      <c r="ID195" s="37"/>
      <c r="IE195" s="37"/>
      <c r="IF195" s="37"/>
      <c r="IG195" s="37"/>
      <c r="IH195" s="37"/>
      <c r="II195" s="37"/>
      <c r="IJ195" s="37"/>
      <c r="IK195" s="37"/>
      <c r="IL195" s="37"/>
      <c r="IM195" s="37"/>
      <c r="IN195" s="37"/>
      <c r="IO195" s="37"/>
      <c r="IP195" s="37"/>
      <c r="IQ195" s="37"/>
      <c r="IR195" s="37"/>
      <c r="IS195" s="37"/>
      <c r="IT195" s="37"/>
      <c r="IU195" s="37"/>
      <c r="IV195" s="37"/>
    </row>
    <row r="196" spans="1:256" ht="18.75" customHeight="1" x14ac:dyDescent="0.45">
      <c r="A196" s="95" t="s">
        <v>157</v>
      </c>
      <c r="B196" s="59"/>
      <c r="C196" s="115">
        <v>605</v>
      </c>
      <c r="D196" s="114"/>
      <c r="E196" s="113">
        <f>D196/C196</f>
        <v>0</v>
      </c>
      <c r="F196" s="112"/>
      <c r="G196" s="60"/>
      <c r="H196" s="60"/>
    </row>
    <row r="197" spans="1:256" ht="60" customHeight="1" x14ac:dyDescent="0.45">
      <c r="A197" s="95" t="s">
        <v>156</v>
      </c>
      <c r="B197" s="59" t="s">
        <v>5</v>
      </c>
      <c r="C197" s="111" t="s">
        <v>155</v>
      </c>
      <c r="D197" s="110"/>
      <c r="E197" s="109">
        <f>D197/65</f>
        <v>0</v>
      </c>
      <c r="F197" s="108"/>
      <c r="G197" s="59" t="s">
        <v>1</v>
      </c>
      <c r="H197" s="50" t="s">
        <v>13</v>
      </c>
    </row>
    <row r="198" spans="1:256" ht="18.75" customHeight="1" x14ac:dyDescent="0.45">
      <c r="A198" s="36" t="s">
        <v>154</v>
      </c>
      <c r="B198" s="35"/>
      <c r="C198" s="33"/>
      <c r="D198" s="34"/>
      <c r="E198" s="33"/>
      <c r="F198" s="33"/>
      <c r="G198" s="33"/>
      <c r="H198" s="33"/>
    </row>
    <row r="199" spans="1:256" ht="18.75" customHeight="1" x14ac:dyDescent="0.45">
      <c r="A199" s="36" t="s">
        <v>153</v>
      </c>
      <c r="B199" s="35"/>
      <c r="C199" s="33"/>
      <c r="D199" s="34"/>
      <c r="E199" s="33"/>
      <c r="F199" s="33"/>
      <c r="G199" s="33"/>
      <c r="H199" s="33"/>
    </row>
    <row r="200" spans="1:256" ht="18.75" customHeight="1" x14ac:dyDescent="0.45">
      <c r="A200" s="32" t="s">
        <v>152</v>
      </c>
      <c r="B200" s="31"/>
      <c r="C200" s="30"/>
      <c r="D200" s="29"/>
      <c r="E200" s="27"/>
      <c r="F200" s="28"/>
      <c r="G200" s="27"/>
      <c r="H200" s="27"/>
    </row>
    <row r="201" spans="1:256" x14ac:dyDescent="0.45">
      <c r="A201" s="26" t="s">
        <v>8</v>
      </c>
      <c r="B201" s="25"/>
      <c r="C201" s="24"/>
      <c r="D201" s="23"/>
      <c r="E201" s="21"/>
      <c r="F201" s="22" t="s">
        <v>7</v>
      </c>
      <c r="G201" s="21"/>
      <c r="H201" s="21"/>
    </row>
    <row r="202" spans="1:256" s="37" customFormat="1" ht="56.25" x14ac:dyDescent="0.45">
      <c r="A202" s="58" t="s">
        <v>151</v>
      </c>
      <c r="B202" s="105" t="s">
        <v>136</v>
      </c>
      <c r="C202" s="24">
        <v>4.51</v>
      </c>
      <c r="D202" s="23"/>
      <c r="E202" s="21"/>
      <c r="F202" s="53"/>
      <c r="G202" s="50" t="s">
        <v>114</v>
      </c>
      <c r="H202" s="50" t="s">
        <v>26</v>
      </c>
    </row>
    <row r="203" spans="1:256" s="37" customFormat="1" ht="78.75" customHeight="1" x14ac:dyDescent="0.45">
      <c r="A203" s="58" t="s">
        <v>150</v>
      </c>
      <c r="B203" s="107" t="s">
        <v>149</v>
      </c>
      <c r="C203" s="24" t="s">
        <v>148</v>
      </c>
      <c r="D203" s="23"/>
      <c r="E203" s="21"/>
      <c r="F203" s="53"/>
      <c r="G203" s="50" t="s">
        <v>114</v>
      </c>
      <c r="H203" s="50" t="s">
        <v>0</v>
      </c>
    </row>
    <row r="204" spans="1:256" s="37" customFormat="1" ht="56.25" x14ac:dyDescent="0.45">
      <c r="A204" s="58" t="s">
        <v>147</v>
      </c>
      <c r="B204" s="105" t="s">
        <v>136</v>
      </c>
      <c r="C204" s="24">
        <v>4.01</v>
      </c>
      <c r="D204" s="23"/>
      <c r="E204" s="21"/>
      <c r="F204" s="53"/>
      <c r="G204" s="50" t="s">
        <v>114</v>
      </c>
      <c r="H204" s="50" t="s">
        <v>0</v>
      </c>
    </row>
    <row r="205" spans="1:256" s="37" customFormat="1" ht="56.25" customHeight="1" x14ac:dyDescent="0.45">
      <c r="A205" s="52" t="s">
        <v>146</v>
      </c>
      <c r="B205" s="106" t="s">
        <v>5</v>
      </c>
      <c r="C205" s="24">
        <v>10</v>
      </c>
      <c r="D205" s="23"/>
      <c r="E205" s="21"/>
      <c r="F205" s="53"/>
      <c r="G205" s="50" t="s">
        <v>1</v>
      </c>
      <c r="H205" s="50" t="s">
        <v>13</v>
      </c>
    </row>
    <row r="206" spans="1:256" s="37" customFormat="1" ht="75" x14ac:dyDescent="0.45">
      <c r="A206" s="52" t="s">
        <v>145</v>
      </c>
      <c r="B206" s="106" t="s">
        <v>144</v>
      </c>
      <c r="C206" s="24" t="s">
        <v>143</v>
      </c>
      <c r="D206" s="23"/>
      <c r="E206" s="21"/>
      <c r="F206" s="53"/>
      <c r="G206" s="50" t="s">
        <v>142</v>
      </c>
      <c r="H206" s="50" t="s">
        <v>13</v>
      </c>
    </row>
    <row r="207" spans="1:256" s="37" customFormat="1" ht="93.75" x14ac:dyDescent="0.45">
      <c r="A207" s="52" t="s">
        <v>141</v>
      </c>
      <c r="B207" s="25" t="s">
        <v>5</v>
      </c>
      <c r="C207" s="24" t="s">
        <v>140</v>
      </c>
      <c r="D207" s="23"/>
      <c r="E207" s="21"/>
      <c r="F207" s="53"/>
      <c r="G207" s="50" t="s">
        <v>64</v>
      </c>
      <c r="H207" s="50" t="s">
        <v>19</v>
      </c>
    </row>
    <row r="208" spans="1:256" s="37" customFormat="1" ht="93.75" x14ac:dyDescent="0.45">
      <c r="A208" s="52" t="s">
        <v>139</v>
      </c>
      <c r="B208" s="25" t="s">
        <v>5</v>
      </c>
      <c r="C208" s="24" t="s">
        <v>138</v>
      </c>
      <c r="D208" s="23"/>
      <c r="E208" s="21"/>
      <c r="F208" s="53"/>
      <c r="G208" s="50" t="s">
        <v>64</v>
      </c>
      <c r="H208" s="50" t="s">
        <v>19</v>
      </c>
    </row>
    <row r="209" spans="1:256" s="37" customFormat="1" ht="75" x14ac:dyDescent="0.45">
      <c r="A209" s="52" t="s">
        <v>137</v>
      </c>
      <c r="B209" s="105" t="s">
        <v>136</v>
      </c>
      <c r="C209" s="24">
        <v>4.01</v>
      </c>
      <c r="D209" s="23"/>
      <c r="E209" s="21"/>
      <c r="F209" s="53"/>
      <c r="G209" s="50" t="s">
        <v>135</v>
      </c>
      <c r="H209" s="50" t="s">
        <v>13</v>
      </c>
    </row>
    <row r="210" spans="1:256" s="37" customFormat="1" ht="56.25" x14ac:dyDescent="0.45">
      <c r="A210" s="52" t="s">
        <v>134</v>
      </c>
      <c r="B210" s="25" t="s">
        <v>5</v>
      </c>
      <c r="C210" s="24" t="s">
        <v>133</v>
      </c>
      <c r="D210" s="23"/>
      <c r="E210" s="21"/>
      <c r="F210" s="53"/>
      <c r="G210" s="50" t="s">
        <v>1</v>
      </c>
      <c r="H210" s="50" t="s">
        <v>13</v>
      </c>
    </row>
    <row r="211" spans="1:256" ht="57.75" customHeight="1" x14ac:dyDescent="0.45">
      <c r="A211" s="52" t="s">
        <v>132</v>
      </c>
      <c r="B211" s="25" t="s">
        <v>5</v>
      </c>
      <c r="C211" s="24" t="s">
        <v>131</v>
      </c>
      <c r="D211" s="17"/>
      <c r="E211" s="16"/>
      <c r="F211" s="15"/>
      <c r="G211" s="50" t="s">
        <v>1</v>
      </c>
      <c r="H211" s="50" t="s">
        <v>13</v>
      </c>
    </row>
    <row r="212" spans="1:256" s="37" customFormat="1" ht="18.75" customHeight="1" x14ac:dyDescent="0.45">
      <c r="A212" s="104" t="s">
        <v>130</v>
      </c>
      <c r="B212" s="42"/>
      <c r="C212" s="41"/>
      <c r="D212" s="40"/>
      <c r="E212" s="38"/>
      <c r="F212" s="39"/>
      <c r="G212" s="38"/>
      <c r="H212" s="38"/>
    </row>
    <row r="213" spans="1:256" ht="18.75" customHeight="1" x14ac:dyDescent="0.45">
      <c r="A213" s="36" t="s">
        <v>129</v>
      </c>
      <c r="B213" s="35"/>
      <c r="C213" s="33"/>
      <c r="D213" s="34"/>
      <c r="E213" s="33"/>
      <c r="F213" s="33"/>
      <c r="G213" s="33"/>
      <c r="H213" s="33"/>
    </row>
    <row r="214" spans="1:256" ht="18.75" customHeight="1" x14ac:dyDescent="0.45">
      <c r="A214" s="32" t="s">
        <v>128</v>
      </c>
      <c r="B214" s="31"/>
      <c r="C214" s="30"/>
      <c r="D214" s="29"/>
      <c r="E214" s="27"/>
      <c r="F214" s="28"/>
      <c r="G214" s="27"/>
      <c r="H214" s="27"/>
    </row>
    <row r="215" spans="1:256" ht="18.75" customHeight="1" x14ac:dyDescent="0.45">
      <c r="A215" s="66" t="s">
        <v>56</v>
      </c>
      <c r="B215" s="25"/>
      <c r="C215" s="24"/>
      <c r="D215" s="23"/>
      <c r="E215" s="21"/>
      <c r="F215" s="15" t="s">
        <v>55</v>
      </c>
      <c r="G215" s="21"/>
      <c r="H215" s="21"/>
    </row>
    <row r="216" spans="1:256" ht="40.5" customHeight="1" x14ac:dyDescent="0.45">
      <c r="A216" s="14" t="s">
        <v>127</v>
      </c>
      <c r="B216" s="19" t="s">
        <v>5</v>
      </c>
      <c r="C216" s="103" t="s">
        <v>126</v>
      </c>
      <c r="D216" s="68"/>
      <c r="E216" s="97">
        <f>D216/80</f>
        <v>0</v>
      </c>
      <c r="F216" s="84"/>
      <c r="G216" s="14" t="s">
        <v>1</v>
      </c>
      <c r="H216" s="60" t="s">
        <v>26</v>
      </c>
    </row>
    <row r="217" spans="1:256" ht="59.25" customHeight="1" x14ac:dyDescent="0.45">
      <c r="A217" s="14" t="s">
        <v>125</v>
      </c>
      <c r="B217" s="56" t="s">
        <v>123</v>
      </c>
      <c r="C217" s="103" t="s">
        <v>122</v>
      </c>
      <c r="D217" s="102"/>
      <c r="E217" s="97">
        <f>D217/2.76</f>
        <v>0</v>
      </c>
      <c r="F217" s="84"/>
      <c r="G217" s="14" t="s">
        <v>1</v>
      </c>
      <c r="H217" s="60" t="s">
        <v>13</v>
      </c>
    </row>
    <row r="218" spans="1:256" ht="78" customHeight="1" x14ac:dyDescent="0.45">
      <c r="A218" s="65" t="s">
        <v>124</v>
      </c>
      <c r="B218" s="56" t="s">
        <v>123</v>
      </c>
      <c r="C218" s="103" t="s">
        <v>122</v>
      </c>
      <c r="D218" s="102"/>
      <c r="E218" s="97">
        <f>D218/2.76</f>
        <v>0</v>
      </c>
      <c r="F218" s="84"/>
      <c r="G218" s="14" t="s">
        <v>1</v>
      </c>
      <c r="H218" s="60" t="s">
        <v>13</v>
      </c>
    </row>
    <row r="219" spans="1:256" ht="39" customHeight="1" x14ac:dyDescent="0.45">
      <c r="A219" s="86" t="s">
        <v>121</v>
      </c>
      <c r="B219" s="69" t="s">
        <v>120</v>
      </c>
      <c r="C219" s="98">
        <v>40</v>
      </c>
      <c r="D219" s="68"/>
      <c r="E219" s="97">
        <f>D219/C219</f>
        <v>0</v>
      </c>
      <c r="F219" s="101"/>
      <c r="G219" s="14" t="s">
        <v>1</v>
      </c>
      <c r="H219" s="60" t="s">
        <v>13</v>
      </c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  <c r="AE219" s="72"/>
      <c r="AF219" s="72"/>
      <c r="AG219" s="72"/>
      <c r="AH219" s="72"/>
      <c r="AI219" s="72"/>
      <c r="AJ219" s="72"/>
      <c r="AK219" s="72"/>
      <c r="AL219" s="72"/>
      <c r="AM219" s="72"/>
      <c r="AN219" s="72"/>
      <c r="AO219" s="72"/>
      <c r="AP219" s="72"/>
      <c r="AQ219" s="72"/>
      <c r="AR219" s="72"/>
      <c r="AS219" s="72"/>
      <c r="AT219" s="72"/>
      <c r="AU219" s="72"/>
      <c r="AV219" s="72"/>
      <c r="AW219" s="72"/>
      <c r="AX219" s="72"/>
      <c r="AY219" s="72"/>
      <c r="AZ219" s="72"/>
      <c r="BA219" s="72"/>
      <c r="BB219" s="72"/>
      <c r="BC219" s="72"/>
      <c r="BD219" s="72"/>
      <c r="BE219" s="72"/>
      <c r="BF219" s="72"/>
      <c r="BG219" s="72"/>
      <c r="BH219" s="72"/>
      <c r="BI219" s="72"/>
      <c r="BJ219" s="72"/>
      <c r="BK219" s="72"/>
      <c r="BL219" s="72"/>
      <c r="BM219" s="72"/>
      <c r="BN219" s="72"/>
      <c r="BO219" s="72"/>
      <c r="BP219" s="72"/>
      <c r="BQ219" s="72"/>
      <c r="BR219" s="72"/>
      <c r="BS219" s="72"/>
      <c r="BT219" s="72"/>
      <c r="BU219" s="72"/>
      <c r="BV219" s="72"/>
      <c r="BW219" s="72"/>
      <c r="BX219" s="72"/>
      <c r="BY219" s="72"/>
      <c r="BZ219" s="72"/>
      <c r="CA219" s="72"/>
      <c r="CB219" s="72"/>
      <c r="CC219" s="72"/>
      <c r="CD219" s="72"/>
      <c r="CE219" s="72"/>
      <c r="CF219" s="72"/>
      <c r="CG219" s="72"/>
      <c r="CH219" s="72"/>
      <c r="CI219" s="72"/>
      <c r="CJ219" s="72"/>
      <c r="CK219" s="72"/>
      <c r="CL219" s="72"/>
      <c r="CM219" s="72"/>
      <c r="CN219" s="72"/>
      <c r="CO219" s="72"/>
      <c r="CP219" s="72"/>
      <c r="CQ219" s="72"/>
      <c r="CR219" s="72"/>
      <c r="CS219" s="72"/>
      <c r="CT219" s="72"/>
      <c r="CU219" s="72"/>
      <c r="CV219" s="72"/>
      <c r="CW219" s="72"/>
      <c r="CX219" s="72"/>
      <c r="CY219" s="72"/>
      <c r="CZ219" s="72"/>
      <c r="DA219" s="72"/>
      <c r="DB219" s="72"/>
      <c r="DC219" s="72"/>
      <c r="DD219" s="72"/>
      <c r="DE219" s="72"/>
      <c r="DF219" s="72"/>
      <c r="DG219" s="72"/>
      <c r="DH219" s="72"/>
      <c r="DI219" s="72"/>
      <c r="DJ219" s="72"/>
      <c r="DK219" s="72"/>
      <c r="DL219" s="72"/>
      <c r="DM219" s="72"/>
      <c r="DN219" s="72"/>
      <c r="DO219" s="72"/>
      <c r="DP219" s="72"/>
      <c r="DQ219" s="72"/>
      <c r="DR219" s="72"/>
      <c r="DS219" s="72"/>
      <c r="DT219" s="72"/>
      <c r="DU219" s="72"/>
      <c r="DV219" s="72"/>
      <c r="DW219" s="72"/>
      <c r="DX219" s="72"/>
      <c r="DY219" s="72"/>
      <c r="DZ219" s="72"/>
      <c r="EA219" s="72"/>
      <c r="EB219" s="72"/>
      <c r="EC219" s="72"/>
      <c r="ED219" s="72"/>
      <c r="EE219" s="72"/>
      <c r="EF219" s="72"/>
      <c r="EG219" s="72"/>
      <c r="EH219" s="72"/>
      <c r="EI219" s="72"/>
      <c r="EJ219" s="72"/>
      <c r="EK219" s="72"/>
      <c r="EL219" s="72"/>
      <c r="EM219" s="72"/>
      <c r="EN219" s="72"/>
      <c r="EO219" s="72"/>
      <c r="EP219" s="72"/>
      <c r="EQ219" s="72"/>
      <c r="ER219" s="72"/>
      <c r="ES219" s="72"/>
      <c r="ET219" s="72"/>
      <c r="EU219" s="72"/>
      <c r="EV219" s="72"/>
      <c r="EW219" s="72"/>
      <c r="EX219" s="72"/>
      <c r="EY219" s="72"/>
      <c r="EZ219" s="72"/>
      <c r="FA219" s="72"/>
      <c r="FB219" s="72"/>
      <c r="FC219" s="72"/>
      <c r="FD219" s="72"/>
      <c r="FE219" s="72"/>
      <c r="FF219" s="72"/>
      <c r="FG219" s="72"/>
      <c r="FH219" s="72"/>
      <c r="FI219" s="72"/>
      <c r="FJ219" s="72"/>
      <c r="FK219" s="72"/>
      <c r="FL219" s="72"/>
      <c r="FM219" s="72"/>
      <c r="FN219" s="72"/>
      <c r="FO219" s="72"/>
      <c r="FP219" s="72"/>
      <c r="FQ219" s="72"/>
      <c r="FR219" s="72"/>
      <c r="FS219" s="72"/>
      <c r="FT219" s="72"/>
      <c r="FU219" s="72"/>
      <c r="FV219" s="72"/>
      <c r="FW219" s="72"/>
      <c r="FX219" s="72"/>
      <c r="FY219" s="72"/>
      <c r="FZ219" s="72"/>
      <c r="GA219" s="72"/>
      <c r="GB219" s="72"/>
      <c r="GC219" s="72"/>
      <c r="GD219" s="72"/>
      <c r="GE219" s="72"/>
      <c r="GF219" s="72"/>
      <c r="GG219" s="72"/>
      <c r="GH219" s="72"/>
      <c r="GI219" s="72"/>
      <c r="GJ219" s="72"/>
      <c r="GK219" s="72"/>
      <c r="GL219" s="72"/>
      <c r="GM219" s="72"/>
      <c r="GN219" s="72"/>
      <c r="GO219" s="72"/>
      <c r="GP219" s="72"/>
      <c r="GQ219" s="72"/>
      <c r="GR219" s="72"/>
      <c r="GS219" s="72"/>
      <c r="GT219" s="72"/>
      <c r="GU219" s="72"/>
      <c r="GV219" s="72"/>
      <c r="GW219" s="72"/>
      <c r="GX219" s="72"/>
      <c r="GY219" s="72"/>
      <c r="GZ219" s="72"/>
      <c r="HA219" s="72"/>
      <c r="HB219" s="72"/>
      <c r="HC219" s="72"/>
      <c r="HD219" s="72"/>
      <c r="HE219" s="72"/>
      <c r="HF219" s="72"/>
      <c r="HG219" s="72"/>
      <c r="HH219" s="72"/>
      <c r="HI219" s="72"/>
      <c r="HJ219" s="72"/>
      <c r="HK219" s="72"/>
      <c r="HL219" s="72"/>
      <c r="HM219" s="72"/>
      <c r="HN219" s="72"/>
      <c r="HO219" s="72"/>
      <c r="HP219" s="72"/>
      <c r="HQ219" s="72"/>
      <c r="HR219" s="72"/>
      <c r="HS219" s="72"/>
      <c r="HT219" s="72"/>
      <c r="HU219" s="72"/>
      <c r="HV219" s="72"/>
      <c r="HW219" s="72"/>
      <c r="HX219" s="72"/>
      <c r="HY219" s="72"/>
      <c r="HZ219" s="72"/>
      <c r="IA219" s="72"/>
      <c r="IB219" s="72"/>
      <c r="IC219" s="72"/>
      <c r="ID219" s="72"/>
      <c r="IE219" s="72"/>
      <c r="IF219" s="72"/>
      <c r="IG219" s="72"/>
      <c r="IH219" s="72"/>
      <c r="II219" s="72"/>
      <c r="IJ219" s="72"/>
      <c r="IK219" s="72"/>
      <c r="IL219" s="72"/>
      <c r="IM219" s="72"/>
      <c r="IN219" s="72"/>
      <c r="IO219" s="72"/>
      <c r="IP219" s="72"/>
      <c r="IQ219" s="72"/>
      <c r="IR219" s="72"/>
      <c r="IS219" s="72"/>
      <c r="IT219" s="72"/>
      <c r="IU219" s="72"/>
      <c r="IV219" s="72"/>
    </row>
    <row r="220" spans="1:256" ht="26.25" customHeight="1" x14ac:dyDescent="0.45">
      <c r="A220" s="100" t="s">
        <v>119</v>
      </c>
      <c r="B220" s="69" t="s">
        <v>115</v>
      </c>
      <c r="C220" s="98" t="s">
        <v>118</v>
      </c>
      <c r="D220" s="68"/>
      <c r="E220" s="97">
        <f>D220/3.51</f>
        <v>0</v>
      </c>
      <c r="F220" s="99"/>
      <c r="G220" s="95" t="s">
        <v>117</v>
      </c>
      <c r="H220" s="60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  <c r="AE220" s="72"/>
      <c r="AF220" s="72"/>
      <c r="AG220" s="72"/>
      <c r="AH220" s="72"/>
      <c r="AI220" s="72"/>
      <c r="AJ220" s="72"/>
      <c r="AK220" s="72"/>
      <c r="AL220" s="72"/>
      <c r="AM220" s="72"/>
      <c r="AN220" s="72"/>
      <c r="AO220" s="72"/>
      <c r="AP220" s="72"/>
      <c r="AQ220" s="72"/>
      <c r="AR220" s="72"/>
      <c r="AS220" s="72"/>
      <c r="AT220" s="72"/>
      <c r="AU220" s="72"/>
      <c r="AV220" s="72"/>
      <c r="AW220" s="72"/>
      <c r="AX220" s="72"/>
      <c r="AY220" s="72"/>
      <c r="AZ220" s="72"/>
      <c r="BA220" s="72"/>
      <c r="BB220" s="72"/>
      <c r="BC220" s="72"/>
      <c r="BD220" s="72"/>
      <c r="BE220" s="72"/>
      <c r="BF220" s="72"/>
      <c r="BG220" s="72"/>
      <c r="BH220" s="72"/>
      <c r="BI220" s="72"/>
      <c r="BJ220" s="72"/>
      <c r="BK220" s="72"/>
      <c r="BL220" s="72"/>
      <c r="BM220" s="72"/>
      <c r="BN220" s="72"/>
      <c r="BO220" s="72"/>
      <c r="BP220" s="72"/>
      <c r="BQ220" s="72"/>
      <c r="BR220" s="72"/>
      <c r="BS220" s="72"/>
      <c r="BT220" s="72"/>
      <c r="BU220" s="72"/>
      <c r="BV220" s="72"/>
      <c r="BW220" s="72"/>
      <c r="BX220" s="72"/>
      <c r="BY220" s="72"/>
      <c r="BZ220" s="72"/>
      <c r="CA220" s="72"/>
      <c r="CB220" s="72"/>
      <c r="CC220" s="72"/>
      <c r="CD220" s="72"/>
      <c r="CE220" s="72"/>
      <c r="CF220" s="72"/>
      <c r="CG220" s="72"/>
      <c r="CH220" s="72"/>
      <c r="CI220" s="72"/>
      <c r="CJ220" s="72"/>
      <c r="CK220" s="72"/>
      <c r="CL220" s="72"/>
      <c r="CM220" s="72"/>
      <c r="CN220" s="72"/>
      <c r="CO220" s="72"/>
      <c r="CP220" s="72"/>
      <c r="CQ220" s="72"/>
      <c r="CR220" s="72"/>
      <c r="CS220" s="72"/>
      <c r="CT220" s="72"/>
      <c r="CU220" s="72"/>
      <c r="CV220" s="72"/>
      <c r="CW220" s="72"/>
      <c r="CX220" s="72"/>
      <c r="CY220" s="72"/>
      <c r="CZ220" s="72"/>
      <c r="DA220" s="72"/>
      <c r="DB220" s="72"/>
      <c r="DC220" s="72"/>
      <c r="DD220" s="72"/>
      <c r="DE220" s="72"/>
      <c r="DF220" s="72"/>
      <c r="DG220" s="72"/>
      <c r="DH220" s="72"/>
      <c r="DI220" s="72"/>
      <c r="DJ220" s="72"/>
      <c r="DK220" s="72"/>
      <c r="DL220" s="72"/>
      <c r="DM220" s="72"/>
      <c r="DN220" s="72"/>
      <c r="DO220" s="72"/>
      <c r="DP220" s="72"/>
      <c r="DQ220" s="72"/>
      <c r="DR220" s="72"/>
      <c r="DS220" s="72"/>
      <c r="DT220" s="72"/>
      <c r="DU220" s="72"/>
      <c r="DV220" s="72"/>
      <c r="DW220" s="72"/>
      <c r="DX220" s="72"/>
      <c r="DY220" s="72"/>
      <c r="DZ220" s="72"/>
      <c r="EA220" s="72"/>
      <c r="EB220" s="72"/>
      <c r="EC220" s="72"/>
      <c r="ED220" s="72"/>
      <c r="EE220" s="72"/>
      <c r="EF220" s="72"/>
      <c r="EG220" s="72"/>
      <c r="EH220" s="72"/>
      <c r="EI220" s="72"/>
      <c r="EJ220" s="72"/>
      <c r="EK220" s="72"/>
      <c r="EL220" s="72"/>
      <c r="EM220" s="72"/>
      <c r="EN220" s="72"/>
      <c r="EO220" s="72"/>
      <c r="EP220" s="72"/>
      <c r="EQ220" s="72"/>
      <c r="ER220" s="72"/>
      <c r="ES220" s="72"/>
      <c r="ET220" s="72"/>
      <c r="EU220" s="72"/>
      <c r="EV220" s="72"/>
      <c r="EW220" s="72"/>
      <c r="EX220" s="72"/>
      <c r="EY220" s="72"/>
      <c r="EZ220" s="72"/>
      <c r="FA220" s="72"/>
      <c r="FB220" s="72"/>
      <c r="FC220" s="72"/>
      <c r="FD220" s="72"/>
      <c r="FE220" s="72"/>
      <c r="FF220" s="72"/>
      <c r="FG220" s="72"/>
      <c r="FH220" s="72"/>
      <c r="FI220" s="72"/>
      <c r="FJ220" s="72"/>
      <c r="FK220" s="72"/>
      <c r="FL220" s="72"/>
      <c r="FM220" s="72"/>
      <c r="FN220" s="72"/>
      <c r="FO220" s="72"/>
      <c r="FP220" s="72"/>
      <c r="FQ220" s="72"/>
      <c r="FR220" s="72"/>
      <c r="FS220" s="72"/>
      <c r="FT220" s="72"/>
      <c r="FU220" s="72"/>
      <c r="FV220" s="72"/>
      <c r="FW220" s="72"/>
      <c r="FX220" s="72"/>
      <c r="FY220" s="72"/>
      <c r="FZ220" s="72"/>
      <c r="GA220" s="72"/>
      <c r="GB220" s="72"/>
      <c r="GC220" s="72"/>
      <c r="GD220" s="72"/>
      <c r="GE220" s="72"/>
      <c r="GF220" s="72"/>
      <c r="GG220" s="72"/>
      <c r="GH220" s="72"/>
      <c r="GI220" s="72"/>
      <c r="GJ220" s="72"/>
      <c r="GK220" s="72"/>
      <c r="GL220" s="72"/>
      <c r="GM220" s="72"/>
      <c r="GN220" s="72"/>
      <c r="GO220" s="72"/>
      <c r="GP220" s="72"/>
      <c r="GQ220" s="72"/>
      <c r="GR220" s="72"/>
      <c r="GS220" s="72"/>
      <c r="GT220" s="72"/>
      <c r="GU220" s="72"/>
      <c r="GV220" s="72"/>
      <c r="GW220" s="72"/>
      <c r="GX220" s="72"/>
      <c r="GY220" s="72"/>
      <c r="GZ220" s="72"/>
      <c r="HA220" s="72"/>
      <c r="HB220" s="72"/>
      <c r="HC220" s="72"/>
      <c r="HD220" s="72"/>
      <c r="HE220" s="72"/>
      <c r="HF220" s="72"/>
      <c r="HG220" s="72"/>
      <c r="HH220" s="72"/>
      <c r="HI220" s="72"/>
      <c r="HJ220" s="72"/>
      <c r="HK220" s="72"/>
      <c r="HL220" s="72"/>
      <c r="HM220" s="72"/>
      <c r="HN220" s="72"/>
      <c r="HO220" s="72"/>
      <c r="HP220" s="72"/>
      <c r="HQ220" s="72"/>
      <c r="HR220" s="72"/>
      <c r="HS220" s="72"/>
      <c r="HT220" s="72"/>
      <c r="HU220" s="72"/>
      <c r="HV220" s="72"/>
      <c r="HW220" s="72"/>
      <c r="HX220" s="72"/>
      <c r="HY220" s="72"/>
      <c r="HZ220" s="72"/>
      <c r="IA220" s="72"/>
      <c r="IB220" s="72"/>
      <c r="IC220" s="72"/>
      <c r="ID220" s="72"/>
      <c r="IE220" s="72"/>
      <c r="IF220" s="72"/>
      <c r="IG220" s="72"/>
      <c r="IH220" s="72"/>
      <c r="II220" s="72"/>
      <c r="IJ220" s="72"/>
      <c r="IK220" s="72"/>
      <c r="IL220" s="72"/>
      <c r="IM220" s="72"/>
      <c r="IN220" s="72"/>
      <c r="IO220" s="72"/>
      <c r="IP220" s="72"/>
      <c r="IQ220" s="72"/>
      <c r="IR220" s="72"/>
      <c r="IS220" s="72"/>
      <c r="IT220" s="72"/>
      <c r="IU220" s="72"/>
      <c r="IV220" s="72"/>
    </row>
    <row r="221" spans="1:256" ht="76.5" customHeight="1" x14ac:dyDescent="0.45">
      <c r="A221" s="65" t="s">
        <v>116</v>
      </c>
      <c r="B221" s="69" t="s">
        <v>115</v>
      </c>
      <c r="C221" s="98">
        <v>4</v>
      </c>
      <c r="D221" s="68"/>
      <c r="E221" s="97">
        <f>D221/C221</f>
        <v>0</v>
      </c>
      <c r="F221" s="96"/>
      <c r="G221" s="95" t="s">
        <v>114</v>
      </c>
      <c r="H221" s="60" t="s">
        <v>13</v>
      </c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  <c r="AA221" s="72"/>
      <c r="AB221" s="72"/>
      <c r="AC221" s="72"/>
      <c r="AD221" s="72"/>
      <c r="AE221" s="72"/>
      <c r="AF221" s="72"/>
      <c r="AG221" s="72"/>
      <c r="AH221" s="72"/>
      <c r="AI221" s="72"/>
      <c r="AJ221" s="72"/>
      <c r="AK221" s="72"/>
      <c r="AL221" s="72"/>
      <c r="AM221" s="72"/>
      <c r="AN221" s="72"/>
      <c r="AO221" s="72"/>
      <c r="AP221" s="72"/>
      <c r="AQ221" s="72"/>
      <c r="AR221" s="72"/>
      <c r="AS221" s="72"/>
      <c r="AT221" s="72"/>
      <c r="AU221" s="72"/>
      <c r="AV221" s="72"/>
      <c r="AW221" s="72"/>
      <c r="AX221" s="72"/>
      <c r="AY221" s="72"/>
      <c r="AZ221" s="72"/>
      <c r="BA221" s="72"/>
      <c r="BB221" s="72"/>
      <c r="BC221" s="72"/>
      <c r="BD221" s="72"/>
      <c r="BE221" s="72"/>
      <c r="BF221" s="72"/>
      <c r="BG221" s="72"/>
      <c r="BH221" s="72"/>
      <c r="BI221" s="72"/>
      <c r="BJ221" s="72"/>
      <c r="BK221" s="72"/>
      <c r="BL221" s="72"/>
      <c r="BM221" s="72"/>
      <c r="BN221" s="72"/>
      <c r="BO221" s="72"/>
      <c r="BP221" s="72"/>
      <c r="BQ221" s="72"/>
      <c r="BR221" s="72"/>
      <c r="BS221" s="72"/>
      <c r="BT221" s="72"/>
      <c r="BU221" s="72"/>
      <c r="BV221" s="72"/>
      <c r="BW221" s="72"/>
      <c r="BX221" s="72"/>
      <c r="BY221" s="72"/>
      <c r="BZ221" s="72"/>
      <c r="CA221" s="72"/>
      <c r="CB221" s="72"/>
      <c r="CC221" s="72"/>
      <c r="CD221" s="72"/>
      <c r="CE221" s="72"/>
      <c r="CF221" s="72"/>
      <c r="CG221" s="72"/>
      <c r="CH221" s="72"/>
      <c r="CI221" s="72"/>
      <c r="CJ221" s="72"/>
      <c r="CK221" s="72"/>
      <c r="CL221" s="72"/>
      <c r="CM221" s="72"/>
      <c r="CN221" s="72"/>
      <c r="CO221" s="72"/>
      <c r="CP221" s="72"/>
      <c r="CQ221" s="72"/>
      <c r="CR221" s="72"/>
      <c r="CS221" s="72"/>
      <c r="CT221" s="72"/>
      <c r="CU221" s="72"/>
      <c r="CV221" s="72"/>
      <c r="CW221" s="72"/>
      <c r="CX221" s="72"/>
      <c r="CY221" s="72"/>
      <c r="CZ221" s="72"/>
      <c r="DA221" s="72"/>
      <c r="DB221" s="72"/>
      <c r="DC221" s="72"/>
      <c r="DD221" s="72"/>
      <c r="DE221" s="72"/>
      <c r="DF221" s="72"/>
      <c r="DG221" s="72"/>
      <c r="DH221" s="72"/>
      <c r="DI221" s="72"/>
      <c r="DJ221" s="72"/>
      <c r="DK221" s="72"/>
      <c r="DL221" s="72"/>
      <c r="DM221" s="72"/>
      <c r="DN221" s="72"/>
      <c r="DO221" s="72"/>
      <c r="DP221" s="72"/>
      <c r="DQ221" s="72"/>
      <c r="DR221" s="72"/>
      <c r="DS221" s="72"/>
      <c r="DT221" s="72"/>
      <c r="DU221" s="72"/>
      <c r="DV221" s="72"/>
      <c r="DW221" s="72"/>
      <c r="DX221" s="72"/>
      <c r="DY221" s="72"/>
      <c r="DZ221" s="72"/>
      <c r="EA221" s="72"/>
      <c r="EB221" s="72"/>
      <c r="EC221" s="72"/>
      <c r="ED221" s="72"/>
      <c r="EE221" s="72"/>
      <c r="EF221" s="72"/>
      <c r="EG221" s="72"/>
      <c r="EH221" s="72"/>
      <c r="EI221" s="72"/>
      <c r="EJ221" s="72"/>
      <c r="EK221" s="72"/>
      <c r="EL221" s="72"/>
      <c r="EM221" s="72"/>
      <c r="EN221" s="72"/>
      <c r="EO221" s="72"/>
      <c r="EP221" s="72"/>
      <c r="EQ221" s="72"/>
      <c r="ER221" s="72"/>
      <c r="ES221" s="72"/>
      <c r="ET221" s="72"/>
      <c r="EU221" s="72"/>
      <c r="EV221" s="72"/>
      <c r="EW221" s="72"/>
      <c r="EX221" s="72"/>
      <c r="EY221" s="72"/>
      <c r="EZ221" s="72"/>
      <c r="FA221" s="72"/>
      <c r="FB221" s="72"/>
      <c r="FC221" s="72"/>
      <c r="FD221" s="72"/>
      <c r="FE221" s="72"/>
      <c r="FF221" s="72"/>
      <c r="FG221" s="72"/>
      <c r="FH221" s="72"/>
      <c r="FI221" s="72"/>
      <c r="FJ221" s="72"/>
      <c r="FK221" s="72"/>
      <c r="FL221" s="72"/>
      <c r="FM221" s="72"/>
      <c r="FN221" s="72"/>
      <c r="FO221" s="72"/>
      <c r="FP221" s="72"/>
      <c r="FQ221" s="72"/>
      <c r="FR221" s="72"/>
      <c r="FS221" s="72"/>
      <c r="FT221" s="72"/>
      <c r="FU221" s="72"/>
      <c r="FV221" s="72"/>
      <c r="FW221" s="72"/>
      <c r="FX221" s="72"/>
      <c r="FY221" s="72"/>
      <c r="FZ221" s="72"/>
      <c r="GA221" s="72"/>
      <c r="GB221" s="72"/>
      <c r="GC221" s="72"/>
      <c r="GD221" s="72"/>
      <c r="GE221" s="72"/>
      <c r="GF221" s="72"/>
      <c r="GG221" s="72"/>
      <c r="GH221" s="72"/>
      <c r="GI221" s="72"/>
      <c r="GJ221" s="72"/>
      <c r="GK221" s="72"/>
      <c r="GL221" s="72"/>
      <c r="GM221" s="72"/>
      <c r="GN221" s="72"/>
      <c r="GO221" s="72"/>
      <c r="GP221" s="72"/>
      <c r="GQ221" s="72"/>
      <c r="GR221" s="72"/>
      <c r="GS221" s="72"/>
      <c r="GT221" s="72"/>
      <c r="GU221" s="72"/>
      <c r="GV221" s="72"/>
      <c r="GW221" s="72"/>
      <c r="GX221" s="72"/>
      <c r="GY221" s="72"/>
      <c r="GZ221" s="72"/>
      <c r="HA221" s="72"/>
      <c r="HB221" s="72"/>
      <c r="HC221" s="72"/>
      <c r="HD221" s="72"/>
      <c r="HE221" s="72"/>
      <c r="HF221" s="72"/>
      <c r="HG221" s="72"/>
      <c r="HH221" s="72"/>
      <c r="HI221" s="72"/>
      <c r="HJ221" s="72"/>
      <c r="HK221" s="72"/>
      <c r="HL221" s="72"/>
      <c r="HM221" s="72"/>
      <c r="HN221" s="72"/>
      <c r="HO221" s="72"/>
      <c r="HP221" s="72"/>
      <c r="HQ221" s="72"/>
      <c r="HR221" s="72"/>
      <c r="HS221" s="72"/>
      <c r="HT221" s="72"/>
      <c r="HU221" s="72"/>
      <c r="HV221" s="72"/>
      <c r="HW221" s="72"/>
      <c r="HX221" s="72"/>
      <c r="HY221" s="72"/>
      <c r="HZ221" s="72"/>
      <c r="IA221" s="72"/>
      <c r="IB221" s="72"/>
      <c r="IC221" s="72"/>
      <c r="ID221" s="72"/>
      <c r="IE221" s="72"/>
      <c r="IF221" s="72"/>
      <c r="IG221" s="72"/>
      <c r="IH221" s="72"/>
      <c r="II221" s="72"/>
      <c r="IJ221" s="72"/>
      <c r="IK221" s="72"/>
      <c r="IL221" s="72"/>
      <c r="IM221" s="72"/>
      <c r="IN221" s="72"/>
      <c r="IO221" s="72"/>
      <c r="IP221" s="72"/>
      <c r="IQ221" s="72"/>
      <c r="IR221" s="72"/>
      <c r="IS221" s="72"/>
      <c r="IT221" s="72"/>
      <c r="IU221" s="72"/>
      <c r="IV221" s="72"/>
    </row>
    <row r="222" spans="1:256" s="37" customFormat="1" ht="18.75" customHeight="1" x14ac:dyDescent="0.45">
      <c r="A222" s="49" t="s">
        <v>113</v>
      </c>
      <c r="B222" s="48"/>
      <c r="C222" s="47"/>
      <c r="D222" s="46"/>
      <c r="E222" s="44"/>
      <c r="F222" s="45"/>
      <c r="G222" s="44"/>
      <c r="H222" s="44"/>
    </row>
    <row r="223" spans="1:256" s="37" customFormat="1" ht="18.75" customHeight="1" x14ac:dyDescent="0.45">
      <c r="A223" s="43" t="s">
        <v>112</v>
      </c>
      <c r="B223" s="42"/>
      <c r="C223" s="41"/>
      <c r="D223" s="40"/>
      <c r="E223" s="38"/>
      <c r="F223" s="39"/>
      <c r="G223" s="38"/>
      <c r="H223" s="38"/>
    </row>
    <row r="224" spans="1:256" ht="18.75" customHeight="1" x14ac:dyDescent="0.45">
      <c r="A224" s="36" t="s">
        <v>111</v>
      </c>
      <c r="B224" s="35"/>
      <c r="C224" s="33"/>
      <c r="D224" s="34"/>
      <c r="E224" s="33"/>
      <c r="F224" s="33"/>
      <c r="G224" s="33"/>
      <c r="H224" s="33"/>
    </row>
    <row r="225" spans="1:8" ht="18.75" customHeight="1" x14ac:dyDescent="0.45">
      <c r="A225" s="32" t="s">
        <v>110</v>
      </c>
      <c r="B225" s="31"/>
      <c r="C225" s="30"/>
      <c r="D225" s="29"/>
      <c r="E225" s="27"/>
      <c r="F225" s="28"/>
      <c r="G225" s="27"/>
      <c r="H225" s="27"/>
    </row>
    <row r="226" spans="1:8" ht="18.75" customHeight="1" x14ac:dyDescent="0.45">
      <c r="A226" s="66" t="s">
        <v>56</v>
      </c>
      <c r="B226" s="25"/>
      <c r="C226" s="24"/>
      <c r="D226" s="23"/>
      <c r="E226" s="21"/>
      <c r="F226" s="15" t="s">
        <v>55</v>
      </c>
      <c r="G226" s="21"/>
      <c r="H226" s="21"/>
    </row>
    <row r="227" spans="1:8" s="37" customFormat="1" ht="40.5" customHeight="1" x14ac:dyDescent="0.45">
      <c r="A227" s="86" t="s">
        <v>109</v>
      </c>
      <c r="B227" s="25" t="s">
        <v>108</v>
      </c>
      <c r="C227" s="24">
        <v>1</v>
      </c>
      <c r="D227" s="23"/>
      <c r="E227" s="94"/>
      <c r="F227" s="21"/>
      <c r="G227" s="50" t="s">
        <v>106</v>
      </c>
      <c r="H227" s="60" t="s">
        <v>105</v>
      </c>
    </row>
    <row r="228" spans="1:8" s="37" customFormat="1" ht="59.25" customHeight="1" x14ac:dyDescent="0.45">
      <c r="A228" s="71" t="s">
        <v>107</v>
      </c>
      <c r="B228" s="25" t="s">
        <v>5</v>
      </c>
      <c r="C228" s="93">
        <v>100</v>
      </c>
      <c r="D228" s="92"/>
      <c r="E228" s="91"/>
      <c r="F228" s="21"/>
      <c r="G228" s="50" t="s">
        <v>106</v>
      </c>
      <c r="H228" s="60" t="s">
        <v>105</v>
      </c>
    </row>
    <row r="229" spans="1:8" s="37" customFormat="1" ht="18.75" customHeight="1" x14ac:dyDescent="0.45">
      <c r="A229" s="49" t="s">
        <v>104</v>
      </c>
      <c r="B229" s="48"/>
      <c r="C229" s="47"/>
      <c r="D229" s="46"/>
      <c r="E229" s="44"/>
      <c r="F229" s="45"/>
      <c r="G229" s="44"/>
      <c r="H229" s="44"/>
    </row>
    <row r="230" spans="1:8" s="37" customFormat="1" ht="18.75" customHeight="1" x14ac:dyDescent="0.45">
      <c r="A230" s="43" t="s">
        <v>103</v>
      </c>
      <c r="B230" s="42"/>
      <c r="C230" s="41"/>
      <c r="D230" s="40"/>
      <c r="E230" s="38"/>
      <c r="F230" s="39"/>
      <c r="G230" s="38"/>
      <c r="H230" s="38"/>
    </row>
    <row r="231" spans="1:8" ht="18.75" customHeight="1" x14ac:dyDescent="0.45">
      <c r="A231" s="36" t="s">
        <v>102</v>
      </c>
      <c r="B231" s="35"/>
      <c r="C231" s="33"/>
      <c r="D231" s="34"/>
      <c r="E231" s="33"/>
      <c r="F231" s="33"/>
      <c r="G231" s="33"/>
      <c r="H231" s="33"/>
    </row>
    <row r="232" spans="1:8" ht="18.75" customHeight="1" x14ac:dyDescent="0.45">
      <c r="A232" s="32" t="s">
        <v>101</v>
      </c>
      <c r="B232" s="31"/>
      <c r="C232" s="30"/>
      <c r="D232" s="29"/>
      <c r="E232" s="27"/>
      <c r="F232" s="28"/>
      <c r="G232" s="27"/>
      <c r="H232" s="27"/>
    </row>
    <row r="233" spans="1:8" ht="18.75" customHeight="1" x14ac:dyDescent="0.45">
      <c r="A233" s="66" t="s">
        <v>56</v>
      </c>
      <c r="B233" s="25"/>
      <c r="C233" s="24"/>
      <c r="D233" s="23"/>
      <c r="E233" s="21"/>
      <c r="F233" s="15" t="s">
        <v>55</v>
      </c>
      <c r="G233" s="21"/>
      <c r="H233" s="21"/>
    </row>
    <row r="234" spans="1:8" ht="60" customHeight="1" x14ac:dyDescent="0.45">
      <c r="A234" s="88" t="s">
        <v>100</v>
      </c>
      <c r="B234" s="56" t="s">
        <v>99</v>
      </c>
      <c r="C234" s="87" t="s">
        <v>98</v>
      </c>
      <c r="D234" s="68"/>
      <c r="E234" s="91">
        <f>D234/5</f>
        <v>0</v>
      </c>
      <c r="F234" s="14"/>
      <c r="G234" s="14" t="s">
        <v>91</v>
      </c>
      <c r="H234" s="60" t="s">
        <v>90</v>
      </c>
    </row>
    <row r="235" spans="1:8" s="2" customFormat="1" ht="75" customHeight="1" x14ac:dyDescent="0.2">
      <c r="A235" s="90" t="s">
        <v>97</v>
      </c>
      <c r="B235" s="56" t="s">
        <v>2</v>
      </c>
      <c r="C235" s="85">
        <v>3</v>
      </c>
      <c r="D235" s="68"/>
      <c r="E235" s="62">
        <f>D235/C235</f>
        <v>0</v>
      </c>
      <c r="F235" s="14"/>
      <c r="G235" s="14" t="s">
        <v>91</v>
      </c>
      <c r="H235" s="60" t="s">
        <v>90</v>
      </c>
    </row>
    <row r="236" spans="1:8" ht="80.25" customHeight="1" x14ac:dyDescent="0.45">
      <c r="A236" s="65" t="s">
        <v>96</v>
      </c>
      <c r="B236" s="56" t="s">
        <v>42</v>
      </c>
      <c r="C236" s="89">
        <v>10</v>
      </c>
      <c r="D236" s="68"/>
      <c r="E236" s="62">
        <f>D236/C236</f>
        <v>0</v>
      </c>
      <c r="F236" s="14"/>
      <c r="G236" s="14" t="s">
        <v>91</v>
      </c>
      <c r="H236" s="60" t="s">
        <v>90</v>
      </c>
    </row>
    <row r="237" spans="1:8" ht="41.25" customHeight="1" x14ac:dyDescent="0.45">
      <c r="A237" s="88" t="s">
        <v>95</v>
      </c>
      <c r="B237" s="56" t="s">
        <v>94</v>
      </c>
      <c r="C237" s="87">
        <v>10</v>
      </c>
      <c r="D237" s="68"/>
      <c r="E237" s="62">
        <f>D237/C237</f>
        <v>0</v>
      </c>
      <c r="F237" s="14"/>
      <c r="G237" s="14" t="s">
        <v>91</v>
      </c>
      <c r="H237" s="60" t="s">
        <v>90</v>
      </c>
    </row>
    <row r="238" spans="1:8" ht="64.5" customHeight="1" x14ac:dyDescent="0.45">
      <c r="A238" s="86" t="s">
        <v>93</v>
      </c>
      <c r="B238" s="56" t="s">
        <v>5</v>
      </c>
      <c r="C238" s="85" t="s">
        <v>92</v>
      </c>
      <c r="D238" s="68"/>
      <c r="E238" s="62">
        <f>D238/90</f>
        <v>0</v>
      </c>
      <c r="F238" s="84"/>
      <c r="G238" s="14" t="s">
        <v>91</v>
      </c>
      <c r="H238" s="60" t="s">
        <v>90</v>
      </c>
    </row>
    <row r="239" spans="1:8" ht="18.75" customHeight="1" x14ac:dyDescent="0.45">
      <c r="A239" s="36" t="s">
        <v>89</v>
      </c>
      <c r="B239" s="35"/>
      <c r="C239" s="33"/>
      <c r="D239" s="34"/>
      <c r="E239" s="33"/>
      <c r="F239" s="33"/>
      <c r="G239" s="33"/>
      <c r="H239" s="33"/>
    </row>
    <row r="240" spans="1:8" ht="18.75" customHeight="1" x14ac:dyDescent="0.45">
      <c r="A240" s="32" t="s">
        <v>88</v>
      </c>
      <c r="B240" s="31"/>
      <c r="C240" s="30"/>
      <c r="D240" s="29"/>
      <c r="E240" s="27"/>
      <c r="F240" s="28"/>
      <c r="G240" s="27"/>
      <c r="H240" s="27"/>
    </row>
    <row r="241" spans="1:256" ht="18.75" customHeight="1" x14ac:dyDescent="0.45">
      <c r="A241" s="66" t="s">
        <v>56</v>
      </c>
      <c r="B241" s="25"/>
      <c r="C241" s="24"/>
      <c r="D241" s="23"/>
      <c r="E241" s="21"/>
      <c r="F241" s="53"/>
      <c r="G241" s="21"/>
      <c r="H241" s="21"/>
    </row>
    <row r="242" spans="1:256" s="37" customFormat="1" ht="37.5" x14ac:dyDescent="0.45">
      <c r="A242" s="83" t="s">
        <v>87</v>
      </c>
      <c r="B242" s="25" t="s">
        <v>42</v>
      </c>
      <c r="C242" s="24">
        <v>13</v>
      </c>
      <c r="D242" s="23"/>
      <c r="E242" s="21"/>
      <c r="F242" s="82" t="s">
        <v>86</v>
      </c>
      <c r="G242" s="50" t="s">
        <v>64</v>
      </c>
      <c r="H242" s="50" t="s">
        <v>19</v>
      </c>
    </row>
    <row r="243" spans="1:256" x14ac:dyDescent="0.45">
      <c r="A243" s="26" t="s">
        <v>8</v>
      </c>
      <c r="B243" s="25"/>
      <c r="C243" s="24"/>
      <c r="D243" s="23"/>
      <c r="E243" s="21"/>
      <c r="F243" s="22" t="s">
        <v>7</v>
      </c>
      <c r="G243" s="21"/>
      <c r="H243" s="21"/>
    </row>
    <row r="244" spans="1:256" s="80" customFormat="1" ht="78" customHeight="1" x14ac:dyDescent="0.2">
      <c r="A244" s="77" t="s">
        <v>85</v>
      </c>
      <c r="B244" s="25" t="s">
        <v>2</v>
      </c>
      <c r="C244" s="81" t="s">
        <v>84</v>
      </c>
      <c r="D244" s="23"/>
      <c r="E244" s="21"/>
      <c r="F244" s="53"/>
      <c r="G244" s="21" t="s">
        <v>30</v>
      </c>
      <c r="H244" s="50" t="s">
        <v>19</v>
      </c>
    </row>
    <row r="245" spans="1:256" s="37" customFormat="1" ht="112.5" x14ac:dyDescent="0.45">
      <c r="A245" s="79" t="s">
        <v>83</v>
      </c>
      <c r="B245" s="25" t="s">
        <v>82</v>
      </c>
      <c r="C245" s="24" t="s">
        <v>77</v>
      </c>
      <c r="D245" s="23"/>
      <c r="E245" s="21"/>
      <c r="F245" s="53"/>
      <c r="G245" s="50" t="s">
        <v>81</v>
      </c>
      <c r="H245" s="50" t="s">
        <v>19</v>
      </c>
    </row>
    <row r="246" spans="1:256" s="37" customFormat="1" ht="190.5" customHeight="1" x14ac:dyDescent="0.45">
      <c r="A246" s="77" t="s">
        <v>80</v>
      </c>
      <c r="B246" s="59" t="s">
        <v>79</v>
      </c>
      <c r="C246" s="24" t="s">
        <v>77</v>
      </c>
      <c r="D246" s="23"/>
      <c r="E246" s="21"/>
      <c r="F246" s="53"/>
      <c r="G246" s="50" t="s">
        <v>76</v>
      </c>
      <c r="H246" s="50" t="s">
        <v>19</v>
      </c>
    </row>
    <row r="247" spans="1:256" s="37" customFormat="1" ht="187.5" x14ac:dyDescent="0.45">
      <c r="A247" s="78" t="s">
        <v>78</v>
      </c>
      <c r="B247" s="25" t="s">
        <v>53</v>
      </c>
      <c r="C247" s="24" t="s">
        <v>77</v>
      </c>
      <c r="D247" s="23"/>
      <c r="E247" s="21"/>
      <c r="F247" s="53"/>
      <c r="G247" s="50" t="s">
        <v>76</v>
      </c>
      <c r="H247" s="50" t="s">
        <v>19</v>
      </c>
    </row>
    <row r="248" spans="1:256" s="37" customFormat="1" ht="56.25" x14ac:dyDescent="0.45">
      <c r="A248" s="77" t="s">
        <v>75</v>
      </c>
      <c r="B248" s="25" t="s">
        <v>5</v>
      </c>
      <c r="C248" s="24">
        <v>3</v>
      </c>
      <c r="D248" s="23"/>
      <c r="E248" s="21"/>
      <c r="F248" s="53"/>
      <c r="G248" s="50" t="s">
        <v>72</v>
      </c>
      <c r="H248" s="50" t="s">
        <v>71</v>
      </c>
    </row>
    <row r="249" spans="1:256" s="37" customFormat="1" ht="75" x14ac:dyDescent="0.45">
      <c r="A249" s="77" t="s">
        <v>74</v>
      </c>
      <c r="B249" s="25" t="s">
        <v>5</v>
      </c>
      <c r="C249" s="24">
        <v>3</v>
      </c>
      <c r="D249" s="23"/>
      <c r="E249" s="21"/>
      <c r="F249" s="53"/>
      <c r="G249" s="50" t="s">
        <v>72</v>
      </c>
      <c r="H249" s="50" t="s">
        <v>71</v>
      </c>
    </row>
    <row r="250" spans="1:256" s="37" customFormat="1" ht="56.25" x14ac:dyDescent="0.45">
      <c r="A250" s="77" t="s">
        <v>73</v>
      </c>
      <c r="B250" s="25" t="s">
        <v>5</v>
      </c>
      <c r="C250" s="24">
        <v>90</v>
      </c>
      <c r="D250" s="23"/>
      <c r="E250" s="21"/>
      <c r="F250" s="53"/>
      <c r="G250" s="50" t="s">
        <v>72</v>
      </c>
      <c r="H250" s="50" t="s">
        <v>71</v>
      </c>
    </row>
    <row r="251" spans="1:256" s="37" customFormat="1" ht="37.5" x14ac:dyDescent="0.45">
      <c r="A251" s="77" t="s">
        <v>70</v>
      </c>
      <c r="B251" s="25" t="s">
        <v>69</v>
      </c>
      <c r="C251" s="24" t="s">
        <v>68</v>
      </c>
      <c r="D251" s="23"/>
      <c r="E251" s="21"/>
      <c r="F251" s="53"/>
      <c r="G251" s="50" t="s">
        <v>64</v>
      </c>
      <c r="H251" s="50" t="s">
        <v>19</v>
      </c>
    </row>
    <row r="252" spans="1:256" ht="18.75" customHeight="1" x14ac:dyDescent="0.45">
      <c r="A252" s="36" t="s">
        <v>67</v>
      </c>
      <c r="B252" s="35"/>
      <c r="C252" s="33"/>
      <c r="D252" s="34"/>
      <c r="E252" s="33"/>
      <c r="F252" s="33"/>
      <c r="G252" s="33"/>
      <c r="H252" s="33"/>
    </row>
    <row r="253" spans="1:256" ht="18.75" customHeight="1" x14ac:dyDescent="0.45">
      <c r="A253" s="32" t="s">
        <v>66</v>
      </c>
      <c r="B253" s="31"/>
      <c r="C253" s="30"/>
      <c r="D253" s="29"/>
      <c r="E253" s="27"/>
      <c r="F253" s="28"/>
      <c r="G253" s="27"/>
      <c r="H253" s="27"/>
    </row>
    <row r="254" spans="1:256" ht="18.75" customHeight="1" x14ac:dyDescent="0.45">
      <c r="A254" s="66" t="s">
        <v>56</v>
      </c>
      <c r="B254" s="25"/>
      <c r="C254" s="24"/>
      <c r="D254" s="23"/>
      <c r="E254" s="21"/>
      <c r="F254" s="15" t="s">
        <v>55</v>
      </c>
      <c r="G254" s="21"/>
      <c r="H254" s="21"/>
    </row>
    <row r="255" spans="1:256" ht="78.75" customHeight="1" x14ac:dyDescent="0.45">
      <c r="A255" s="76" t="s">
        <v>65</v>
      </c>
      <c r="B255" s="69" t="s">
        <v>5</v>
      </c>
      <c r="C255" s="75">
        <v>100</v>
      </c>
      <c r="D255" s="74"/>
      <c r="E255" s="67">
        <f>D255/C255</f>
        <v>0</v>
      </c>
      <c r="F255" s="73"/>
      <c r="G255" s="14" t="s">
        <v>64</v>
      </c>
      <c r="H255" s="60" t="s">
        <v>19</v>
      </c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  <c r="AA255" s="72"/>
      <c r="AB255" s="72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  <c r="FS255" s="72"/>
      <c r="FT255" s="72"/>
      <c r="FU255" s="72"/>
      <c r="FV255" s="72"/>
      <c r="FW255" s="72"/>
      <c r="FX255" s="72"/>
      <c r="FY255" s="72"/>
      <c r="FZ255" s="72"/>
      <c r="GA255" s="72"/>
      <c r="GB255" s="72"/>
      <c r="GC255" s="72"/>
      <c r="GD255" s="72"/>
      <c r="GE255" s="72"/>
      <c r="GF255" s="72"/>
      <c r="GG255" s="72"/>
      <c r="GH255" s="72"/>
      <c r="GI255" s="72"/>
      <c r="GJ255" s="72"/>
      <c r="GK255" s="72"/>
      <c r="GL255" s="72"/>
      <c r="GM255" s="72"/>
      <c r="GN255" s="72"/>
      <c r="GO255" s="72"/>
      <c r="GP255" s="72"/>
      <c r="GQ255" s="72"/>
      <c r="GR255" s="72"/>
      <c r="GS255" s="72"/>
      <c r="GT255" s="72"/>
      <c r="GU255" s="72"/>
      <c r="GV255" s="72"/>
      <c r="GW255" s="72"/>
      <c r="GX255" s="72"/>
      <c r="GY255" s="72"/>
      <c r="GZ255" s="72"/>
      <c r="HA255" s="72"/>
      <c r="HB255" s="72"/>
      <c r="HC255" s="72"/>
      <c r="HD255" s="72"/>
      <c r="HE255" s="72"/>
      <c r="HF255" s="72"/>
      <c r="HG255" s="72"/>
      <c r="HH255" s="72"/>
      <c r="HI255" s="72"/>
      <c r="HJ255" s="72"/>
      <c r="HK255" s="72"/>
      <c r="HL255" s="72"/>
      <c r="HM255" s="72"/>
      <c r="HN255" s="72"/>
      <c r="HO255" s="72"/>
      <c r="HP255" s="72"/>
      <c r="HQ255" s="72"/>
      <c r="HR255" s="72"/>
      <c r="HS255" s="72"/>
      <c r="HT255" s="72"/>
      <c r="HU255" s="72"/>
      <c r="HV255" s="72"/>
      <c r="HW255" s="72"/>
      <c r="HX255" s="72"/>
      <c r="HY255" s="72"/>
      <c r="HZ255" s="72"/>
      <c r="IA255" s="72"/>
      <c r="IB255" s="72"/>
      <c r="IC255" s="72"/>
      <c r="ID255" s="72"/>
      <c r="IE255" s="72"/>
      <c r="IF255" s="72"/>
      <c r="IG255" s="72"/>
      <c r="IH255" s="72"/>
      <c r="II255" s="72"/>
      <c r="IJ255" s="72"/>
      <c r="IK255" s="72"/>
      <c r="IL255" s="72"/>
      <c r="IM255" s="72"/>
      <c r="IN255" s="72"/>
      <c r="IO255" s="72"/>
      <c r="IP255" s="72"/>
      <c r="IQ255" s="72"/>
      <c r="IR255" s="72"/>
      <c r="IS255" s="72"/>
      <c r="IT255" s="72"/>
      <c r="IU255" s="72"/>
      <c r="IV255" s="72"/>
    </row>
    <row r="256" spans="1:256" ht="57" customHeight="1" x14ac:dyDescent="0.45">
      <c r="A256" s="71" t="s">
        <v>63</v>
      </c>
      <c r="B256" s="56" t="s">
        <v>62</v>
      </c>
      <c r="C256" s="18">
        <v>8</v>
      </c>
      <c r="D256" s="68"/>
      <c r="E256" s="67">
        <f>D256/C256</f>
        <v>0</v>
      </c>
      <c r="F256" s="50"/>
      <c r="G256" s="16" t="s">
        <v>30</v>
      </c>
      <c r="H256" s="60" t="s">
        <v>19</v>
      </c>
    </row>
    <row r="257" spans="1:8" ht="76.5" customHeight="1" x14ac:dyDescent="0.45">
      <c r="A257" s="70" t="s">
        <v>61</v>
      </c>
      <c r="B257" s="69" t="s">
        <v>5</v>
      </c>
      <c r="C257" s="18">
        <v>100</v>
      </c>
      <c r="D257" s="68"/>
      <c r="E257" s="67">
        <f>D257/C257</f>
        <v>0</v>
      </c>
      <c r="F257" s="50"/>
      <c r="G257" s="16" t="s">
        <v>30</v>
      </c>
      <c r="H257" s="60" t="s">
        <v>19</v>
      </c>
    </row>
    <row r="258" spans="1:8" s="37" customFormat="1" ht="18.75" customHeight="1" x14ac:dyDescent="0.45">
      <c r="A258" s="49" t="s">
        <v>60</v>
      </c>
      <c r="B258" s="48"/>
      <c r="C258" s="47"/>
      <c r="D258" s="46"/>
      <c r="E258" s="44"/>
      <c r="F258" s="45"/>
      <c r="G258" s="44"/>
      <c r="H258" s="44"/>
    </row>
    <row r="259" spans="1:8" s="37" customFormat="1" ht="18.75" customHeight="1" x14ac:dyDescent="0.45">
      <c r="A259" s="43" t="s">
        <v>59</v>
      </c>
      <c r="B259" s="42"/>
      <c r="C259" s="41"/>
      <c r="D259" s="40"/>
      <c r="E259" s="38"/>
      <c r="F259" s="39"/>
      <c r="G259" s="38"/>
      <c r="H259" s="38"/>
    </row>
    <row r="260" spans="1:8" ht="18.75" customHeight="1" x14ac:dyDescent="0.45">
      <c r="A260" s="36" t="s">
        <v>58</v>
      </c>
      <c r="B260" s="35"/>
      <c r="C260" s="33"/>
      <c r="D260" s="34"/>
      <c r="E260" s="33"/>
      <c r="F260" s="33"/>
      <c r="G260" s="33"/>
      <c r="H260" s="33"/>
    </row>
    <row r="261" spans="1:8" ht="18.75" customHeight="1" x14ac:dyDescent="0.45">
      <c r="A261" s="32" t="s">
        <v>57</v>
      </c>
      <c r="B261" s="31"/>
      <c r="C261" s="30"/>
      <c r="D261" s="29"/>
      <c r="E261" s="27"/>
      <c r="F261" s="28"/>
      <c r="G261" s="27"/>
      <c r="H261" s="27"/>
    </row>
    <row r="262" spans="1:8" ht="18.75" customHeight="1" x14ac:dyDescent="0.45">
      <c r="A262" s="66" t="s">
        <v>56</v>
      </c>
      <c r="B262" s="25"/>
      <c r="C262" s="24"/>
      <c r="D262" s="23"/>
      <c r="E262" s="21"/>
      <c r="F262" s="15" t="s">
        <v>55</v>
      </c>
      <c r="G262" s="21"/>
      <c r="H262" s="21"/>
    </row>
    <row r="263" spans="1:8" ht="57.75" customHeight="1" x14ac:dyDescent="0.45">
      <c r="A263" s="65" t="s">
        <v>54</v>
      </c>
      <c r="B263" s="19" t="s">
        <v>53</v>
      </c>
      <c r="C263" s="64">
        <v>5</v>
      </c>
      <c r="D263" s="63"/>
      <c r="E263" s="62">
        <f>D263/C263</f>
        <v>0</v>
      </c>
      <c r="F263" s="61"/>
      <c r="G263" s="14" t="s">
        <v>52</v>
      </c>
      <c r="H263" s="60" t="s">
        <v>19</v>
      </c>
    </row>
    <row r="264" spans="1:8" x14ac:dyDescent="0.45">
      <c r="A264" s="26" t="s">
        <v>8</v>
      </c>
      <c r="B264" s="25"/>
      <c r="C264" s="24"/>
      <c r="D264" s="23"/>
      <c r="E264" s="21"/>
      <c r="F264" s="22" t="s">
        <v>7</v>
      </c>
      <c r="G264" s="21"/>
      <c r="H264" s="21"/>
    </row>
    <row r="265" spans="1:8" s="37" customFormat="1" ht="75" customHeight="1" x14ac:dyDescent="0.45">
      <c r="A265" s="58" t="s">
        <v>51</v>
      </c>
      <c r="B265" s="25" t="s">
        <v>50</v>
      </c>
      <c r="C265" s="24">
        <v>6</v>
      </c>
      <c r="D265" s="23"/>
      <c r="E265" s="21"/>
      <c r="F265" s="53"/>
      <c r="G265" s="50" t="s">
        <v>46</v>
      </c>
      <c r="H265" s="59" t="s">
        <v>19</v>
      </c>
    </row>
    <row r="266" spans="1:8" s="37" customFormat="1" ht="75" x14ac:dyDescent="0.45">
      <c r="A266" s="58" t="s">
        <v>49</v>
      </c>
      <c r="B266" s="25" t="s">
        <v>48</v>
      </c>
      <c r="C266" s="24" t="s">
        <v>47</v>
      </c>
      <c r="D266" s="23"/>
      <c r="E266" s="21"/>
      <c r="F266" s="53"/>
      <c r="G266" s="50" t="s">
        <v>46</v>
      </c>
      <c r="H266" s="59" t="s">
        <v>19</v>
      </c>
    </row>
    <row r="267" spans="1:8" s="37" customFormat="1" ht="75" x14ac:dyDescent="0.45">
      <c r="A267" s="58" t="s">
        <v>45</v>
      </c>
      <c r="B267" s="25" t="s">
        <v>5</v>
      </c>
      <c r="C267" s="24" t="s">
        <v>44</v>
      </c>
      <c r="D267" s="23"/>
      <c r="E267" s="21"/>
      <c r="F267" s="53"/>
      <c r="G267" s="50" t="s">
        <v>40</v>
      </c>
      <c r="H267" s="50" t="s">
        <v>26</v>
      </c>
    </row>
    <row r="268" spans="1:8" s="37" customFormat="1" ht="79.5" customHeight="1" x14ac:dyDescent="0.45">
      <c r="A268" s="57" t="s">
        <v>43</v>
      </c>
      <c r="B268" s="25" t="s">
        <v>42</v>
      </c>
      <c r="C268" s="24" t="s">
        <v>41</v>
      </c>
      <c r="D268" s="23"/>
      <c r="E268" s="21"/>
      <c r="F268" s="53"/>
      <c r="G268" s="50" t="s">
        <v>40</v>
      </c>
      <c r="H268" s="50" t="s">
        <v>26</v>
      </c>
    </row>
    <row r="269" spans="1:8" s="37" customFormat="1" ht="18.75" customHeight="1" x14ac:dyDescent="0.45">
      <c r="A269" s="49" t="s">
        <v>39</v>
      </c>
      <c r="B269" s="48"/>
      <c r="C269" s="47"/>
      <c r="D269" s="46"/>
      <c r="E269" s="44"/>
      <c r="F269" s="45"/>
      <c r="G269" s="44"/>
      <c r="H269" s="44"/>
    </row>
    <row r="270" spans="1:8" s="37" customFormat="1" ht="18.75" customHeight="1" x14ac:dyDescent="0.45">
      <c r="A270" s="43" t="s">
        <v>38</v>
      </c>
      <c r="B270" s="42"/>
      <c r="C270" s="41"/>
      <c r="D270" s="40"/>
      <c r="E270" s="38"/>
      <c r="F270" s="39"/>
      <c r="G270" s="38"/>
      <c r="H270" s="38"/>
    </row>
    <row r="271" spans="1:8" ht="18.75" customHeight="1" x14ac:dyDescent="0.45">
      <c r="A271" s="36" t="s">
        <v>37</v>
      </c>
      <c r="B271" s="35"/>
      <c r="C271" s="33"/>
      <c r="D271" s="34"/>
      <c r="E271" s="33"/>
      <c r="F271" s="33"/>
      <c r="G271" s="33"/>
      <c r="H271" s="33"/>
    </row>
    <row r="272" spans="1:8" ht="18.75" customHeight="1" x14ac:dyDescent="0.45">
      <c r="A272" s="32" t="s">
        <v>36</v>
      </c>
      <c r="B272" s="31"/>
      <c r="C272" s="30"/>
      <c r="D272" s="29"/>
      <c r="E272" s="27"/>
      <c r="F272" s="28"/>
      <c r="G272" s="27"/>
      <c r="H272" s="27"/>
    </row>
    <row r="273" spans="1:9" x14ac:dyDescent="0.45">
      <c r="A273" s="26" t="s">
        <v>8</v>
      </c>
      <c r="B273" s="25"/>
      <c r="C273" s="24"/>
      <c r="D273" s="23"/>
      <c r="E273" s="21"/>
      <c r="F273" s="22" t="s">
        <v>7</v>
      </c>
      <c r="G273" s="21"/>
      <c r="H273" s="21"/>
    </row>
    <row r="274" spans="1:9" s="37" customFormat="1" ht="75" x14ac:dyDescent="0.45">
      <c r="A274" s="52" t="s">
        <v>35</v>
      </c>
      <c r="B274" s="25" t="s">
        <v>34</v>
      </c>
      <c r="C274" s="24">
        <v>5</v>
      </c>
      <c r="D274" s="23"/>
      <c r="E274" s="21"/>
      <c r="F274" s="53"/>
      <c r="G274" s="50" t="s">
        <v>33</v>
      </c>
      <c r="H274" s="50" t="s">
        <v>19</v>
      </c>
    </row>
    <row r="275" spans="1:9" s="37" customFormat="1" ht="75" x14ac:dyDescent="0.45">
      <c r="A275" s="52" t="s">
        <v>32</v>
      </c>
      <c r="B275" s="25" t="s">
        <v>31</v>
      </c>
      <c r="C275" s="24">
        <v>1</v>
      </c>
      <c r="D275" s="23"/>
      <c r="E275" s="21"/>
      <c r="F275" s="53"/>
      <c r="G275" s="21" t="s">
        <v>30</v>
      </c>
      <c r="H275" s="50" t="s">
        <v>19</v>
      </c>
    </row>
    <row r="276" spans="1:9" s="37" customFormat="1" ht="37.5" x14ac:dyDescent="0.45">
      <c r="A276" s="52" t="s">
        <v>29</v>
      </c>
      <c r="B276" s="56" t="s">
        <v>2</v>
      </c>
      <c r="C276" s="55" t="s">
        <v>28</v>
      </c>
      <c r="D276" s="23"/>
      <c r="E276" s="21"/>
      <c r="F276" s="53"/>
      <c r="G276" s="50" t="s">
        <v>14</v>
      </c>
      <c r="H276" s="50" t="s">
        <v>26</v>
      </c>
      <c r="I276" s="54" t="s">
        <v>25</v>
      </c>
    </row>
    <row r="277" spans="1:9" s="37" customFormat="1" ht="37.5" x14ac:dyDescent="0.45">
      <c r="A277" s="52" t="s">
        <v>27</v>
      </c>
      <c r="B277" s="25" t="s">
        <v>23</v>
      </c>
      <c r="C277" s="24">
        <v>80</v>
      </c>
      <c r="D277" s="23"/>
      <c r="E277" s="21"/>
      <c r="F277" s="53"/>
      <c r="G277" s="50" t="s">
        <v>14</v>
      </c>
      <c r="H277" s="50" t="s">
        <v>26</v>
      </c>
      <c r="I277" s="54" t="s">
        <v>25</v>
      </c>
    </row>
    <row r="278" spans="1:9" s="37" customFormat="1" ht="56.25" x14ac:dyDescent="0.45">
      <c r="A278" s="52" t="s">
        <v>24</v>
      </c>
      <c r="B278" s="25" t="s">
        <v>23</v>
      </c>
      <c r="C278" s="24">
        <v>5</v>
      </c>
      <c r="D278" s="23"/>
      <c r="E278" s="21"/>
      <c r="F278" s="53"/>
      <c r="G278" s="50" t="s">
        <v>14</v>
      </c>
      <c r="H278" s="50" t="s">
        <v>13</v>
      </c>
    </row>
    <row r="279" spans="1:9" s="37" customFormat="1" ht="75" x14ac:dyDescent="0.45">
      <c r="A279" s="52" t="s">
        <v>22</v>
      </c>
      <c r="B279" s="25" t="s">
        <v>21</v>
      </c>
      <c r="C279" s="24" t="s">
        <v>16</v>
      </c>
      <c r="D279" s="23"/>
      <c r="E279" s="21"/>
      <c r="F279" s="53"/>
      <c r="G279" s="50" t="s">
        <v>20</v>
      </c>
      <c r="H279" s="50" t="s">
        <v>19</v>
      </c>
    </row>
    <row r="280" spans="1:9" s="37" customFormat="1" ht="37.5" x14ac:dyDescent="0.45">
      <c r="A280" s="52" t="s">
        <v>18</v>
      </c>
      <c r="B280" s="25" t="s">
        <v>17</v>
      </c>
      <c r="C280" s="24" t="s">
        <v>16</v>
      </c>
      <c r="D280" s="23"/>
      <c r="E280" s="21"/>
      <c r="F280" s="51" t="s">
        <v>15</v>
      </c>
      <c r="G280" s="50" t="s">
        <v>14</v>
      </c>
      <c r="H280" s="50" t="s">
        <v>13</v>
      </c>
    </row>
    <row r="281" spans="1:9" s="37" customFormat="1" ht="18.75" customHeight="1" x14ac:dyDescent="0.45">
      <c r="A281" s="49" t="s">
        <v>12</v>
      </c>
      <c r="B281" s="48"/>
      <c r="C281" s="47"/>
      <c r="D281" s="46"/>
      <c r="E281" s="44"/>
      <c r="F281" s="45"/>
      <c r="G281" s="44"/>
      <c r="H281" s="44"/>
    </row>
    <row r="282" spans="1:9" s="37" customFormat="1" ht="18.75" customHeight="1" x14ac:dyDescent="0.45">
      <c r="A282" s="43" t="s">
        <v>11</v>
      </c>
      <c r="B282" s="42"/>
      <c r="C282" s="41"/>
      <c r="D282" s="40"/>
      <c r="E282" s="38"/>
      <c r="F282" s="39"/>
      <c r="G282" s="38"/>
      <c r="H282" s="38"/>
    </row>
    <row r="283" spans="1:9" ht="18.75" customHeight="1" x14ac:dyDescent="0.45">
      <c r="A283" s="36" t="s">
        <v>10</v>
      </c>
      <c r="B283" s="35"/>
      <c r="C283" s="33"/>
      <c r="D283" s="34"/>
      <c r="E283" s="33"/>
      <c r="F283" s="33"/>
      <c r="G283" s="33"/>
      <c r="H283" s="33"/>
    </row>
    <row r="284" spans="1:9" ht="18.75" customHeight="1" x14ac:dyDescent="0.45">
      <c r="A284" s="32" t="s">
        <v>9</v>
      </c>
      <c r="B284" s="31"/>
      <c r="C284" s="30"/>
      <c r="D284" s="29"/>
      <c r="E284" s="27"/>
      <c r="F284" s="28"/>
      <c r="G284" s="27"/>
      <c r="H284" s="27"/>
    </row>
    <row r="285" spans="1:9" x14ac:dyDescent="0.45">
      <c r="A285" s="26" t="s">
        <v>8</v>
      </c>
      <c r="B285" s="25"/>
      <c r="C285" s="24"/>
      <c r="D285" s="23"/>
      <c r="E285" s="21"/>
      <c r="F285" s="22" t="s">
        <v>7</v>
      </c>
      <c r="G285" s="21"/>
      <c r="H285" s="21"/>
    </row>
    <row r="286" spans="1:9" ht="37.5" x14ac:dyDescent="0.45">
      <c r="A286" s="20" t="s">
        <v>6</v>
      </c>
      <c r="B286" s="19" t="s">
        <v>5</v>
      </c>
      <c r="C286" s="18">
        <v>80</v>
      </c>
      <c r="D286" s="17"/>
      <c r="E286" s="16"/>
      <c r="F286" s="15"/>
      <c r="G286" s="14" t="s">
        <v>4</v>
      </c>
      <c r="H286" s="14" t="s">
        <v>0</v>
      </c>
    </row>
    <row r="287" spans="1:9" ht="37.5" x14ac:dyDescent="0.45">
      <c r="A287" s="13" t="s">
        <v>3</v>
      </c>
      <c r="B287" s="12" t="s">
        <v>2</v>
      </c>
      <c r="C287" s="11">
        <v>10</v>
      </c>
      <c r="D287" s="10"/>
      <c r="E287" s="9"/>
      <c r="F287" s="8"/>
      <c r="G287" s="7" t="s">
        <v>1</v>
      </c>
      <c r="H287" s="7" t="s">
        <v>0</v>
      </c>
    </row>
  </sheetData>
  <mergeCells count="13">
    <mergeCell ref="G186:G188"/>
    <mergeCell ref="H186:H188"/>
    <mergeCell ref="G189:G191"/>
    <mergeCell ref="H189:H190"/>
    <mergeCell ref="G193:G195"/>
    <mergeCell ref="H193:H194"/>
    <mergeCell ref="A99:A100"/>
    <mergeCell ref="H99:H100"/>
    <mergeCell ref="A122:A123"/>
    <mergeCell ref="G122:G123"/>
    <mergeCell ref="H122:H123"/>
    <mergeCell ref="G24:G25"/>
    <mergeCell ref="H24:H25"/>
  </mergeCells>
  <pageMargins left="0.51" right="0.51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ตชว.พฐ+ยุทธ์-ศูนย์สถาบัน</vt:lpstr>
    </vt:vector>
  </TitlesOfParts>
  <Company>WU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Walailak University</dc:creator>
  <cp:lastModifiedBy>Walailak University</cp:lastModifiedBy>
  <dcterms:created xsi:type="dcterms:W3CDTF">2018-03-14T07:33:50Z</dcterms:created>
  <dcterms:modified xsi:type="dcterms:W3CDTF">2018-03-14T07:34:52Z</dcterms:modified>
</cp:coreProperties>
</file>