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tabRatio="688" activeTab="7"/>
  </bookViews>
  <sheets>
    <sheet name="หลักสูตร" sheetId="8" r:id="rId1"/>
    <sheet name="อาจารย์-วุฒิ" sheetId="1" r:id="rId2"/>
    <sheet name="อาจารย์-ตำแหน่ง" sheetId="4" r:id="rId3"/>
    <sheet name="นศ ทั้งหมด" sheetId="5" r:id="rId4"/>
    <sheet name="สำเร็จตามเวลา" sheetId="9" r:id="rId5"/>
    <sheet name="ภาวะการได้งาน" sheetId="6" r:id="rId6"/>
    <sheet name="ความพึงพอใจนายจ้าง" sheetId="7" r:id="rId7"/>
    <sheet name="เงินวิจัย" sheetId="10" r:id="rId8"/>
  </sheets>
  <calcPr calcId="125725"/>
</workbook>
</file>

<file path=xl/calcChain.xml><?xml version="1.0" encoding="utf-8"?>
<calcChain xmlns="http://schemas.openxmlformats.org/spreadsheetml/2006/main">
  <c r="C21" i="10"/>
  <c r="D21"/>
  <c r="E6"/>
  <c r="E7"/>
  <c r="E8"/>
  <c r="E9"/>
  <c r="E10"/>
  <c r="E11"/>
  <c r="E12"/>
  <c r="E13"/>
  <c r="E14"/>
  <c r="E15"/>
  <c r="E16"/>
  <c r="E17"/>
  <c r="E5"/>
  <c r="D21" i="9"/>
  <c r="C21"/>
  <c r="I21" i="5"/>
  <c r="G21"/>
  <c r="E21"/>
  <c r="C21"/>
  <c r="I21" i="4"/>
  <c r="G21"/>
  <c r="E21"/>
  <c r="C21"/>
  <c r="G21" i="1"/>
  <c r="E21"/>
  <c r="C21"/>
  <c r="I21" i="8"/>
  <c r="G21"/>
  <c r="E21"/>
  <c r="C21"/>
  <c r="E9" i="9"/>
  <c r="E8"/>
  <c r="E5"/>
  <c r="E7"/>
  <c r="E10"/>
  <c r="E11"/>
  <c r="E12"/>
  <c r="E13"/>
  <c r="E14"/>
  <c r="E15"/>
  <c r="E16"/>
  <c r="E17"/>
  <c r="E6"/>
  <c r="E21" i="10" l="1"/>
  <c r="E21" i="9"/>
  <c r="K17" i="8" l="1"/>
  <c r="F17" s="1"/>
  <c r="K16"/>
  <c r="J16" s="1"/>
  <c r="K15"/>
  <c r="D15" s="1"/>
  <c r="K14"/>
  <c r="F14" s="1"/>
  <c r="K13"/>
  <c r="H13" s="1"/>
  <c r="K12"/>
  <c r="J12" s="1"/>
  <c r="K11"/>
  <c r="F11" s="1"/>
  <c r="K10"/>
  <c r="F10" s="1"/>
  <c r="K7"/>
  <c r="H7" s="1"/>
  <c r="K5"/>
  <c r="K8"/>
  <c r="H8" s="1"/>
  <c r="K9"/>
  <c r="D9" s="1"/>
  <c r="K6"/>
  <c r="H6" s="1"/>
  <c r="J5" l="1"/>
  <c r="K21"/>
  <c r="D21" s="1"/>
  <c r="F9"/>
  <c r="H17"/>
  <c r="D17"/>
  <c r="H9"/>
  <c r="J17"/>
  <c r="D11"/>
  <c r="D8"/>
  <c r="D5"/>
  <c r="J11"/>
  <c r="H12"/>
  <c r="F15"/>
  <c r="H11"/>
  <c r="F12"/>
  <c r="F8"/>
  <c r="D7"/>
  <c r="D12"/>
  <c r="D16"/>
  <c r="D10"/>
  <c r="F13"/>
  <c r="D6"/>
  <c r="J8"/>
  <c r="H5"/>
  <c r="D13"/>
  <c r="J15"/>
  <c r="H16"/>
  <c r="F5"/>
  <c r="F7"/>
  <c r="D14"/>
  <c r="H15"/>
  <c r="F16"/>
  <c r="F6"/>
  <c r="J9"/>
  <c r="J10"/>
  <c r="J14"/>
  <c r="J6"/>
  <c r="J7"/>
  <c r="H10"/>
  <c r="J13"/>
  <c r="H14"/>
  <c r="H21" l="1"/>
  <c r="F21"/>
  <c r="J21"/>
  <c r="K5" i="5"/>
  <c r="J5" s="1"/>
  <c r="K17"/>
  <c r="F17" s="1"/>
  <c r="K16"/>
  <c r="J16" s="1"/>
  <c r="K15"/>
  <c r="J15" s="1"/>
  <c r="K14"/>
  <c r="D14" s="1"/>
  <c r="K13"/>
  <c r="D13" s="1"/>
  <c r="K12"/>
  <c r="H12" s="1"/>
  <c r="K11"/>
  <c r="J11" s="1"/>
  <c r="K10"/>
  <c r="H10" s="1"/>
  <c r="K8"/>
  <c r="J8" s="1"/>
  <c r="K9"/>
  <c r="H9" s="1"/>
  <c r="K6"/>
  <c r="H6" s="1"/>
  <c r="I6" i="1"/>
  <c r="F6" s="1"/>
  <c r="I9"/>
  <c r="D9" s="1"/>
  <c r="I8"/>
  <c r="I5"/>
  <c r="F5" s="1"/>
  <c r="I7"/>
  <c r="D7" s="1"/>
  <c r="I10"/>
  <c r="D10" s="1"/>
  <c r="I11"/>
  <c r="D11" s="1"/>
  <c r="I12"/>
  <c r="D12" s="1"/>
  <c r="I13"/>
  <c r="D13" s="1"/>
  <c r="I14"/>
  <c r="D14" s="1"/>
  <c r="I15"/>
  <c r="D15" s="1"/>
  <c r="I16"/>
  <c r="D16" s="1"/>
  <c r="I17"/>
  <c r="D17" s="1"/>
  <c r="I19"/>
  <c r="F19" s="1"/>
  <c r="I20"/>
  <c r="D20" s="1"/>
  <c r="I18"/>
  <c r="D18" s="1"/>
  <c r="K19" i="4"/>
  <c r="H19" s="1"/>
  <c r="K20"/>
  <c r="H20" s="1"/>
  <c r="K6"/>
  <c r="F6" s="1"/>
  <c r="K9"/>
  <c r="D9" s="1"/>
  <c r="K8"/>
  <c r="F8" s="1"/>
  <c r="K5"/>
  <c r="K7"/>
  <c r="J7" s="1"/>
  <c r="K10"/>
  <c r="J10" s="1"/>
  <c r="K11"/>
  <c r="F11" s="1"/>
  <c r="K12"/>
  <c r="H12" s="1"/>
  <c r="K13"/>
  <c r="J13" s="1"/>
  <c r="K14"/>
  <c r="D14" s="1"/>
  <c r="K15"/>
  <c r="F15" s="1"/>
  <c r="K16"/>
  <c r="H16" s="1"/>
  <c r="K17"/>
  <c r="J17" s="1"/>
  <c r="F7"/>
  <c r="K18"/>
  <c r="H18" s="1"/>
  <c r="F5" i="5" l="1"/>
  <c r="H5" i="4"/>
  <c r="K21"/>
  <c r="F14"/>
  <c r="F14" i="5"/>
  <c r="H8" i="1"/>
  <c r="I21"/>
  <c r="D21" s="1"/>
  <c r="F9" i="5"/>
  <c r="F12"/>
  <c r="F16"/>
  <c r="F6"/>
  <c r="D15"/>
  <c r="H14"/>
  <c r="H13"/>
  <c r="F8"/>
  <c r="D16"/>
  <c r="D12"/>
  <c r="F13"/>
  <c r="D17"/>
  <c r="H17"/>
  <c r="D6"/>
  <c r="D9"/>
  <c r="H15"/>
  <c r="D8"/>
  <c r="H8"/>
  <c r="F15"/>
  <c r="H16"/>
  <c r="D13" i="4"/>
  <c r="H7"/>
  <c r="H13"/>
  <c r="J14"/>
  <c r="F18"/>
  <c r="D18"/>
  <c r="F21"/>
  <c r="J18"/>
  <c r="D6"/>
  <c r="H12" i="1"/>
  <c r="H14"/>
  <c r="D19"/>
  <c r="H6"/>
  <c r="D6"/>
  <c r="F14"/>
  <c r="H20"/>
  <c r="H18"/>
  <c r="F12"/>
  <c r="F20"/>
  <c r="H19"/>
  <c r="F18"/>
  <c r="K7" i="5"/>
  <c r="K21" s="1"/>
  <c r="D5"/>
  <c r="H5"/>
  <c r="F10"/>
  <c r="J10"/>
  <c r="J12"/>
  <c r="J9"/>
  <c r="D10"/>
  <c r="D11"/>
  <c r="J14"/>
  <c r="H11"/>
  <c r="J6"/>
  <c r="F11"/>
  <c r="J13"/>
  <c r="J17"/>
  <c r="H7" i="1"/>
  <c r="F7"/>
  <c r="H10"/>
  <c r="F10"/>
  <c r="F11"/>
  <c r="H11"/>
  <c r="F13"/>
  <c r="H13"/>
  <c r="H15"/>
  <c r="F15"/>
  <c r="H16"/>
  <c r="F16"/>
  <c r="F17"/>
  <c r="H17"/>
  <c r="H5"/>
  <c r="D5"/>
  <c r="F8"/>
  <c r="D8"/>
  <c r="H9"/>
  <c r="F9"/>
  <c r="F16" i="4"/>
  <c r="D16"/>
  <c r="H14"/>
  <c r="F12"/>
  <c r="J12"/>
  <c r="D10"/>
  <c r="F10"/>
  <c r="H10"/>
  <c r="D17"/>
  <c r="F17"/>
  <c r="H17"/>
  <c r="J16"/>
  <c r="D15"/>
  <c r="J15"/>
  <c r="H15"/>
  <c r="F13"/>
  <c r="D12"/>
  <c r="D11"/>
  <c r="J11"/>
  <c r="H11"/>
  <c r="D7"/>
  <c r="D5"/>
  <c r="F5"/>
  <c r="J5"/>
  <c r="D8"/>
  <c r="H8"/>
  <c r="J8"/>
  <c r="J9"/>
  <c r="H9"/>
  <c r="F9"/>
  <c r="J20"/>
  <c r="F20"/>
  <c r="D20"/>
  <c r="J19"/>
  <c r="D19"/>
  <c r="F19"/>
  <c r="J6"/>
  <c r="H6"/>
  <c r="J21" i="5" l="1"/>
  <c r="D21"/>
  <c r="F21"/>
  <c r="H7"/>
  <c r="D7"/>
  <c r="F7"/>
  <c r="H21"/>
  <c r="J7"/>
  <c r="H21" i="4"/>
  <c r="D21"/>
  <c r="J21"/>
  <c r="F21" i="1"/>
  <c r="H21"/>
</calcChain>
</file>

<file path=xl/sharedStrings.xml><?xml version="1.0" encoding="utf-8"?>
<sst xmlns="http://schemas.openxmlformats.org/spreadsheetml/2006/main" count="335" uniqueCount="47">
  <si>
    <t>สำนักวิชา</t>
  </si>
  <si>
    <t>การจัดการ</t>
  </si>
  <si>
    <t>เทคโนโลยีการเกษตร</t>
  </si>
  <si>
    <t>พยาบาลศาสตร์</t>
  </si>
  <si>
    <t>แพทยศาสตร์</t>
  </si>
  <si>
    <t>เภสัชศาสตร์</t>
  </si>
  <si>
    <t>วิทยาศาสตร์</t>
  </si>
  <si>
    <t>วิศวกรรมศาตร์และทรัพยากร</t>
  </si>
  <si>
    <t>สหเวชศาสตร์</t>
  </si>
  <si>
    <t>สาธารณสุขศาสตร์</t>
  </si>
  <si>
    <t>ศิลปศาสตร์</t>
  </si>
  <si>
    <t>รัฐศาสตร์และนิติศาสตร์</t>
  </si>
  <si>
    <t>สารสนเทศศาสตร์</t>
  </si>
  <si>
    <t>สถาปัตยกรรมศาสตร์และการออกแบบ</t>
  </si>
  <si>
    <t>ลำดับ</t>
  </si>
  <si>
    <t>จำนวน</t>
  </si>
  <si>
    <t>ร้อยละ</t>
  </si>
  <si>
    <t>รวม</t>
  </si>
  <si>
    <t>อาจารย์</t>
  </si>
  <si>
    <t>ผู้ช่วยศาสตราจารย์</t>
  </si>
  <si>
    <t>รองศาสตราจารย์</t>
  </si>
  <si>
    <t>ศาสตราจารย์</t>
  </si>
  <si>
    <t>วิทยาลัยทันตแพทยศาสตร์นานาชาติ</t>
  </si>
  <si>
    <t>วิทยาลัยสัตวแพทยศาสตร์อัครราชกุมารี</t>
  </si>
  <si>
    <t>สถาบันภาษามหาวิทยาลัยวลัยลักษณ์</t>
  </si>
  <si>
    <t>ปริญญาตรี</t>
  </si>
  <si>
    <t>ปริญญาโท</t>
  </si>
  <si>
    <t>ปริญญาเอก</t>
  </si>
  <si>
    <t>ประกาศนียบัตรบัณฑิต</t>
  </si>
  <si>
    <t>จำนวนนักศึกษาปัจจุบัน ณ วันที่ 1 มีนาคม 2560</t>
  </si>
  <si>
    <t>แรกเข้า</t>
  </si>
  <si>
    <t>สำเร็จ</t>
  </si>
  <si>
    <t>-</t>
  </si>
  <si>
    <t>การได้งานตรงสาขาวิชา</t>
  </si>
  <si>
    <t>การได้งานทำ</t>
  </si>
  <si>
    <t>ทุนภายใน</t>
  </si>
  <si>
    <t>ทุนภายนอก</t>
  </si>
  <si>
    <t>จำนวนหลักสูตร ประจำปีการศึกษา 2560</t>
  </si>
  <si>
    <t xml:space="preserve">จำนวนอาจารย์ จำแนกตามคุณวุฒิการศึกษา </t>
  </si>
  <si>
    <t xml:space="preserve">จำนวนเงินทุนสนับสนุนงานวิจัยและงานสร้างสรรค์ </t>
  </si>
  <si>
    <t>ข้อมูลจากรายงานประกันคุณภาพฯ ประจำปีการศึกษา 2560 ณ 15 ก.พ. 2561</t>
  </si>
  <si>
    <t>จำนวนอาจารย์ จำแนกตามตำแหน่งทางวิชาการ</t>
  </si>
  <si>
    <t xml:space="preserve">จำนวนผู้สำเร็จการศึกษาตามระยะเวลาที่กำหนด </t>
  </si>
  <si>
    <t>ข้อมูลผู้สำเร็จการศึกษา ประจำปีการศึกษา 2559</t>
  </si>
  <si>
    <t>ร้อยละของการได้งานทำและการได้งานตรงสาขาของผู้สำเร็จการศึกษา</t>
  </si>
  <si>
    <t>ร้อยละความพึงพอใจของนายจ้างต่อการปฏิบัติงานของบัณฑิต</t>
  </si>
  <si>
    <t>จำนวนนักศึกษาทั้งหมด</t>
  </si>
</sst>
</file>

<file path=xl/styles.xml><?xml version="1.0" encoding="utf-8"?>
<styleSheet xmlns="http://schemas.openxmlformats.org/spreadsheetml/2006/main">
  <numFmts count="1">
    <numFmt numFmtId="187" formatCode="0.0"/>
  </numFmts>
  <fonts count="4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zoomScale="80" zoomScaleNormal="8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14.25" defaultRowHeight="24"/>
  <cols>
    <col min="1" max="1" width="8.625" style="2" customWidth="1"/>
    <col min="2" max="2" width="35.75" style="1" customWidth="1"/>
    <col min="3" max="11" width="10.625" style="1" customWidth="1"/>
    <col min="12" max="16384" width="14.25" style="1"/>
  </cols>
  <sheetData>
    <row r="1" spans="1:11">
      <c r="A1" s="7" t="s">
        <v>37</v>
      </c>
    </row>
    <row r="3" spans="1:11">
      <c r="A3" s="18" t="s">
        <v>14</v>
      </c>
      <c r="B3" s="18" t="s">
        <v>0</v>
      </c>
      <c r="C3" s="18" t="s">
        <v>25</v>
      </c>
      <c r="D3" s="18"/>
      <c r="E3" s="18" t="s">
        <v>28</v>
      </c>
      <c r="F3" s="18"/>
      <c r="G3" s="18" t="s">
        <v>26</v>
      </c>
      <c r="H3" s="18"/>
      <c r="I3" s="18" t="s">
        <v>27</v>
      </c>
      <c r="J3" s="18"/>
      <c r="K3" s="18" t="s">
        <v>17</v>
      </c>
    </row>
    <row r="4" spans="1:11">
      <c r="A4" s="18"/>
      <c r="B4" s="18"/>
      <c r="C4" s="3" t="s">
        <v>15</v>
      </c>
      <c r="D4" s="3" t="s">
        <v>16</v>
      </c>
      <c r="E4" s="3" t="s">
        <v>15</v>
      </c>
      <c r="F4" s="3" t="s">
        <v>16</v>
      </c>
      <c r="G4" s="3" t="s">
        <v>15</v>
      </c>
      <c r="H4" s="3" t="s">
        <v>16</v>
      </c>
      <c r="I4" s="3" t="s">
        <v>15</v>
      </c>
      <c r="J4" s="3" t="s">
        <v>16</v>
      </c>
      <c r="K4" s="18"/>
    </row>
    <row r="5" spans="1:11">
      <c r="A5" s="3">
        <v>1</v>
      </c>
      <c r="B5" s="4" t="s">
        <v>1</v>
      </c>
      <c r="C5" s="6">
        <v>4</v>
      </c>
      <c r="D5" s="5">
        <f>C5/$K5*100</f>
        <v>66.666666666666657</v>
      </c>
      <c r="E5" s="6">
        <v>0</v>
      </c>
      <c r="F5" s="5">
        <f>E5/$K5*100</f>
        <v>0</v>
      </c>
      <c r="G5" s="6">
        <v>1</v>
      </c>
      <c r="H5" s="5">
        <f>G5/$K5*100</f>
        <v>16.666666666666664</v>
      </c>
      <c r="I5" s="6">
        <v>1</v>
      </c>
      <c r="J5" s="5">
        <f>I5/$K5*100</f>
        <v>16.666666666666664</v>
      </c>
      <c r="K5" s="6">
        <f>C5+E5+G5+I5</f>
        <v>6</v>
      </c>
    </row>
    <row r="6" spans="1:11">
      <c r="A6" s="3">
        <v>2</v>
      </c>
      <c r="B6" s="4" t="s">
        <v>2</v>
      </c>
      <c r="C6" s="6">
        <v>2</v>
      </c>
      <c r="D6" s="5">
        <f t="shared" ref="D6:D21" si="0">C6/$K6*100</f>
        <v>33.333333333333329</v>
      </c>
      <c r="E6" s="6">
        <v>0</v>
      </c>
      <c r="F6" s="5">
        <f t="shared" ref="F6:F21" si="1">E6/$K6*100</f>
        <v>0</v>
      </c>
      <c r="G6" s="6">
        <v>2</v>
      </c>
      <c r="H6" s="5">
        <f t="shared" ref="H6:H21" si="2">G6/$K6*100</f>
        <v>33.333333333333329</v>
      </c>
      <c r="I6" s="6">
        <v>2</v>
      </c>
      <c r="J6" s="5">
        <f t="shared" ref="J6:J21" si="3">I6/$K6*100</f>
        <v>33.333333333333329</v>
      </c>
      <c r="K6" s="6">
        <f t="shared" ref="K6:K16" si="4">C6+E6+G6+I6</f>
        <v>6</v>
      </c>
    </row>
    <row r="7" spans="1:11">
      <c r="A7" s="3">
        <v>3</v>
      </c>
      <c r="B7" s="12" t="s">
        <v>3</v>
      </c>
      <c r="C7" s="6">
        <v>1</v>
      </c>
      <c r="D7" s="5">
        <f>C7/$K7*100</f>
        <v>25</v>
      </c>
      <c r="E7" s="13">
        <v>1</v>
      </c>
      <c r="F7" s="5">
        <f>E7/$K7*100</f>
        <v>25</v>
      </c>
      <c r="G7" s="6">
        <v>2</v>
      </c>
      <c r="H7" s="5">
        <f>G7/$K7*100</f>
        <v>50</v>
      </c>
      <c r="I7" s="6">
        <v>0</v>
      </c>
      <c r="J7" s="5">
        <f>I7/$K7*100</f>
        <v>0</v>
      </c>
      <c r="K7" s="6">
        <f>C7+E7+G7+I7</f>
        <v>4</v>
      </c>
    </row>
    <row r="8" spans="1:11">
      <c r="A8" s="3">
        <v>4</v>
      </c>
      <c r="B8" s="4" t="s">
        <v>4</v>
      </c>
      <c r="C8" s="6">
        <v>1</v>
      </c>
      <c r="D8" s="5">
        <f t="shared" si="0"/>
        <v>33.333333333333329</v>
      </c>
      <c r="E8" s="6">
        <v>0</v>
      </c>
      <c r="F8" s="5">
        <f t="shared" si="1"/>
        <v>0</v>
      </c>
      <c r="G8" s="6">
        <v>1</v>
      </c>
      <c r="H8" s="5">
        <f t="shared" si="2"/>
        <v>33.333333333333329</v>
      </c>
      <c r="I8" s="6">
        <v>1</v>
      </c>
      <c r="J8" s="5">
        <f t="shared" si="3"/>
        <v>33.333333333333329</v>
      </c>
      <c r="K8" s="6">
        <f t="shared" si="4"/>
        <v>3</v>
      </c>
    </row>
    <row r="9" spans="1:11">
      <c r="A9" s="3">
        <v>5</v>
      </c>
      <c r="B9" s="4" t="s">
        <v>5</v>
      </c>
      <c r="C9" s="6">
        <v>1</v>
      </c>
      <c r="D9" s="5">
        <f>C9/$K9*100</f>
        <v>33.333333333333329</v>
      </c>
      <c r="E9" s="6">
        <v>0</v>
      </c>
      <c r="F9" s="5">
        <f>E9/$K9*100</f>
        <v>0</v>
      </c>
      <c r="G9" s="6">
        <v>1</v>
      </c>
      <c r="H9" s="5">
        <f>G9/$K9*100</f>
        <v>33.333333333333329</v>
      </c>
      <c r="I9" s="6">
        <v>1</v>
      </c>
      <c r="J9" s="5">
        <f>I9/$K9*100</f>
        <v>33.333333333333329</v>
      </c>
      <c r="K9" s="6">
        <f>C9+E9+G9+I9</f>
        <v>3</v>
      </c>
    </row>
    <row r="10" spans="1:11">
      <c r="A10" s="3">
        <v>6</v>
      </c>
      <c r="B10" s="4" t="s">
        <v>11</v>
      </c>
      <c r="C10" s="6">
        <v>2</v>
      </c>
      <c r="D10" s="5">
        <f t="shared" si="0"/>
        <v>100</v>
      </c>
      <c r="E10" s="6">
        <v>0</v>
      </c>
      <c r="F10" s="5">
        <f t="shared" si="1"/>
        <v>0</v>
      </c>
      <c r="G10" s="6">
        <v>0</v>
      </c>
      <c r="H10" s="5">
        <f t="shared" si="2"/>
        <v>0</v>
      </c>
      <c r="I10" s="6">
        <v>0</v>
      </c>
      <c r="J10" s="5">
        <f t="shared" si="3"/>
        <v>0</v>
      </c>
      <c r="K10" s="6">
        <f t="shared" si="4"/>
        <v>2</v>
      </c>
    </row>
    <row r="11" spans="1:11">
      <c r="A11" s="3">
        <v>7</v>
      </c>
      <c r="B11" s="4" t="s">
        <v>6</v>
      </c>
      <c r="C11" s="6">
        <v>1</v>
      </c>
      <c r="D11" s="5">
        <f t="shared" si="0"/>
        <v>14.285714285714285</v>
      </c>
      <c r="E11" s="6">
        <v>0</v>
      </c>
      <c r="F11" s="5">
        <f t="shared" si="1"/>
        <v>0</v>
      </c>
      <c r="G11" s="6">
        <v>3</v>
      </c>
      <c r="H11" s="5">
        <f t="shared" si="2"/>
        <v>42.857142857142854</v>
      </c>
      <c r="I11" s="6">
        <v>3</v>
      </c>
      <c r="J11" s="5">
        <f t="shared" si="3"/>
        <v>42.857142857142854</v>
      </c>
      <c r="K11" s="6">
        <f t="shared" si="4"/>
        <v>7</v>
      </c>
    </row>
    <row r="12" spans="1:11">
      <c r="A12" s="3">
        <v>8</v>
      </c>
      <c r="B12" s="4" t="s">
        <v>7</v>
      </c>
      <c r="C12" s="6">
        <v>7</v>
      </c>
      <c r="D12" s="5">
        <f t="shared" si="0"/>
        <v>53.846153846153847</v>
      </c>
      <c r="E12" s="6">
        <v>0</v>
      </c>
      <c r="F12" s="5">
        <f t="shared" si="1"/>
        <v>0</v>
      </c>
      <c r="G12" s="6">
        <v>3</v>
      </c>
      <c r="H12" s="5">
        <f t="shared" si="2"/>
        <v>23.076923076923077</v>
      </c>
      <c r="I12" s="6">
        <v>3</v>
      </c>
      <c r="J12" s="5">
        <f t="shared" si="3"/>
        <v>23.076923076923077</v>
      </c>
      <c r="K12" s="6">
        <f t="shared" si="4"/>
        <v>13</v>
      </c>
    </row>
    <row r="13" spans="1:11">
      <c r="A13" s="3">
        <v>9</v>
      </c>
      <c r="B13" s="4" t="s">
        <v>10</v>
      </c>
      <c r="C13" s="6">
        <v>4</v>
      </c>
      <c r="D13" s="5">
        <f t="shared" si="0"/>
        <v>57.142857142857139</v>
      </c>
      <c r="E13" s="6">
        <v>0</v>
      </c>
      <c r="F13" s="5">
        <f t="shared" si="1"/>
        <v>0</v>
      </c>
      <c r="G13" s="6">
        <v>2</v>
      </c>
      <c r="H13" s="5">
        <f t="shared" si="2"/>
        <v>28.571428571428569</v>
      </c>
      <c r="I13" s="6">
        <v>1</v>
      </c>
      <c r="J13" s="5">
        <f t="shared" si="3"/>
        <v>14.285714285714285</v>
      </c>
      <c r="K13" s="6">
        <f t="shared" si="4"/>
        <v>7</v>
      </c>
    </row>
    <row r="14" spans="1:11">
      <c r="A14" s="3">
        <v>10</v>
      </c>
      <c r="B14" s="4" t="s">
        <v>13</v>
      </c>
      <c r="C14" s="6">
        <v>4</v>
      </c>
      <c r="D14" s="5">
        <f t="shared" si="0"/>
        <v>100</v>
      </c>
      <c r="E14" s="6">
        <v>0</v>
      </c>
      <c r="F14" s="5">
        <f t="shared" si="1"/>
        <v>0</v>
      </c>
      <c r="G14" s="6">
        <v>0</v>
      </c>
      <c r="H14" s="5">
        <f t="shared" si="2"/>
        <v>0</v>
      </c>
      <c r="I14" s="6">
        <v>0</v>
      </c>
      <c r="J14" s="5">
        <f t="shared" si="3"/>
        <v>0</v>
      </c>
      <c r="K14" s="6">
        <f t="shared" si="4"/>
        <v>4</v>
      </c>
    </row>
    <row r="15" spans="1:11">
      <c r="A15" s="3">
        <v>11</v>
      </c>
      <c r="B15" s="4" t="s">
        <v>8</v>
      </c>
      <c r="C15" s="6">
        <v>2</v>
      </c>
      <c r="D15" s="5">
        <f t="shared" si="0"/>
        <v>50</v>
      </c>
      <c r="E15" s="6">
        <v>0</v>
      </c>
      <c r="F15" s="5">
        <f t="shared" si="1"/>
        <v>0</v>
      </c>
      <c r="G15" s="6">
        <v>1</v>
      </c>
      <c r="H15" s="5">
        <f t="shared" si="2"/>
        <v>25</v>
      </c>
      <c r="I15" s="6">
        <v>1</v>
      </c>
      <c r="J15" s="5">
        <f t="shared" si="3"/>
        <v>25</v>
      </c>
      <c r="K15" s="6">
        <f t="shared" si="4"/>
        <v>4</v>
      </c>
    </row>
    <row r="16" spans="1:11">
      <c r="A16" s="3">
        <v>12</v>
      </c>
      <c r="B16" s="4" t="s">
        <v>9</v>
      </c>
      <c r="C16" s="6">
        <v>3</v>
      </c>
      <c r="D16" s="5">
        <f t="shared" si="0"/>
        <v>75</v>
      </c>
      <c r="E16" s="6">
        <v>0</v>
      </c>
      <c r="F16" s="5">
        <f t="shared" si="1"/>
        <v>0</v>
      </c>
      <c r="G16" s="6">
        <v>1</v>
      </c>
      <c r="H16" s="5">
        <f t="shared" si="2"/>
        <v>25</v>
      </c>
      <c r="I16" s="6">
        <v>0</v>
      </c>
      <c r="J16" s="5">
        <f t="shared" si="3"/>
        <v>0</v>
      </c>
      <c r="K16" s="6">
        <f t="shared" si="4"/>
        <v>4</v>
      </c>
    </row>
    <row r="17" spans="1:11">
      <c r="A17" s="3">
        <v>13</v>
      </c>
      <c r="B17" s="4" t="s">
        <v>12</v>
      </c>
      <c r="C17" s="6">
        <v>6</v>
      </c>
      <c r="D17" s="5">
        <f t="shared" si="0"/>
        <v>75</v>
      </c>
      <c r="E17" s="6">
        <v>0</v>
      </c>
      <c r="F17" s="5">
        <f t="shared" si="1"/>
        <v>0</v>
      </c>
      <c r="G17" s="6">
        <v>1</v>
      </c>
      <c r="H17" s="5">
        <f t="shared" si="2"/>
        <v>12.5</v>
      </c>
      <c r="I17" s="6">
        <v>1</v>
      </c>
      <c r="J17" s="5">
        <f t="shared" si="3"/>
        <v>12.5</v>
      </c>
      <c r="K17" s="6">
        <f t="shared" ref="K17" si="5">C17+E17+G17+I17</f>
        <v>8</v>
      </c>
    </row>
    <row r="18" spans="1:11">
      <c r="A18" s="3">
        <v>14</v>
      </c>
      <c r="B18" s="4" t="s">
        <v>22</v>
      </c>
      <c r="C18" s="6" t="s">
        <v>32</v>
      </c>
      <c r="D18" s="6" t="s">
        <v>32</v>
      </c>
      <c r="E18" s="6" t="s">
        <v>32</v>
      </c>
      <c r="F18" s="6" t="s">
        <v>32</v>
      </c>
      <c r="G18" s="6" t="s">
        <v>32</v>
      </c>
      <c r="H18" s="6" t="s">
        <v>32</v>
      </c>
      <c r="I18" s="6" t="s">
        <v>32</v>
      </c>
      <c r="J18" s="6" t="s">
        <v>32</v>
      </c>
      <c r="K18" s="6" t="s">
        <v>32</v>
      </c>
    </row>
    <row r="19" spans="1:11">
      <c r="A19" s="3">
        <v>15</v>
      </c>
      <c r="B19" s="4" t="s">
        <v>23</v>
      </c>
      <c r="C19" s="6" t="s">
        <v>32</v>
      </c>
      <c r="D19" s="6" t="s">
        <v>32</v>
      </c>
      <c r="E19" s="6" t="s">
        <v>32</v>
      </c>
      <c r="F19" s="6" t="s">
        <v>32</v>
      </c>
      <c r="G19" s="6" t="s">
        <v>32</v>
      </c>
      <c r="H19" s="6" t="s">
        <v>32</v>
      </c>
      <c r="I19" s="6" t="s">
        <v>32</v>
      </c>
      <c r="J19" s="6" t="s">
        <v>32</v>
      </c>
      <c r="K19" s="6" t="s">
        <v>32</v>
      </c>
    </row>
    <row r="20" spans="1:11">
      <c r="A20" s="3">
        <v>16</v>
      </c>
      <c r="B20" s="4" t="s">
        <v>24</v>
      </c>
      <c r="C20" s="6" t="s">
        <v>32</v>
      </c>
      <c r="D20" s="6" t="s">
        <v>32</v>
      </c>
      <c r="E20" s="6" t="s">
        <v>32</v>
      </c>
      <c r="F20" s="6" t="s">
        <v>32</v>
      </c>
      <c r="G20" s="6" t="s">
        <v>32</v>
      </c>
      <c r="H20" s="6" t="s">
        <v>32</v>
      </c>
      <c r="I20" s="6" t="s">
        <v>32</v>
      </c>
      <c r="J20" s="6" t="s">
        <v>32</v>
      </c>
      <c r="K20" s="6" t="s">
        <v>32</v>
      </c>
    </row>
    <row r="21" spans="1:11">
      <c r="A21" s="18" t="s">
        <v>17</v>
      </c>
      <c r="B21" s="18"/>
      <c r="C21" s="6">
        <f>SUM(C5:C17)</f>
        <v>38</v>
      </c>
      <c r="D21" s="5">
        <f t="shared" si="0"/>
        <v>53.521126760563376</v>
      </c>
      <c r="E21" s="6">
        <f>SUM(E5:E17)</f>
        <v>1</v>
      </c>
      <c r="F21" s="5">
        <f t="shared" si="1"/>
        <v>1.4084507042253522</v>
      </c>
      <c r="G21" s="6">
        <f>SUM(G5:G17)</f>
        <v>18</v>
      </c>
      <c r="H21" s="5">
        <f t="shared" si="2"/>
        <v>25.352112676056336</v>
      </c>
      <c r="I21" s="6">
        <f>SUM(I5:I17)</f>
        <v>14</v>
      </c>
      <c r="J21" s="5">
        <f t="shared" si="3"/>
        <v>19.718309859154928</v>
      </c>
      <c r="K21" s="6">
        <f>SUM(K5:K17)</f>
        <v>71</v>
      </c>
    </row>
    <row r="22" spans="1:11">
      <c r="A22" s="7"/>
    </row>
  </sheetData>
  <mergeCells count="8">
    <mergeCell ref="K3:K4"/>
    <mergeCell ref="A21:B21"/>
    <mergeCell ref="A3:A4"/>
    <mergeCell ref="B3:B4"/>
    <mergeCell ref="C3:D3"/>
    <mergeCell ref="E3:F3"/>
    <mergeCell ref="G3:H3"/>
    <mergeCell ref="I3:J3"/>
  </mergeCells>
  <pageMargins left="0.36" right="0.36" top="0.33" bottom="0.3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="80" zoomScaleNormal="8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ColWidth="14.25" defaultRowHeight="24"/>
  <cols>
    <col min="1" max="1" width="10.625" style="2" customWidth="1"/>
    <col min="2" max="2" width="35.75" style="1" customWidth="1"/>
    <col min="3" max="9" width="10.625" style="1" customWidth="1"/>
    <col min="10" max="16384" width="14.25" style="1"/>
  </cols>
  <sheetData>
    <row r="1" spans="1:9">
      <c r="A1" s="11" t="s">
        <v>38</v>
      </c>
    </row>
    <row r="3" spans="1:9">
      <c r="A3" s="18" t="s">
        <v>14</v>
      </c>
      <c r="B3" s="18" t="s">
        <v>0</v>
      </c>
      <c r="C3" s="18" t="s">
        <v>25</v>
      </c>
      <c r="D3" s="18"/>
      <c r="E3" s="18" t="s">
        <v>26</v>
      </c>
      <c r="F3" s="18"/>
      <c r="G3" s="18" t="s">
        <v>27</v>
      </c>
      <c r="H3" s="18"/>
      <c r="I3" s="18" t="s">
        <v>17</v>
      </c>
    </row>
    <row r="4" spans="1:9">
      <c r="A4" s="18"/>
      <c r="B4" s="18"/>
      <c r="C4" s="3" t="s">
        <v>15</v>
      </c>
      <c r="D4" s="3" t="s">
        <v>16</v>
      </c>
      <c r="E4" s="3" t="s">
        <v>15</v>
      </c>
      <c r="F4" s="3" t="s">
        <v>16</v>
      </c>
      <c r="G4" s="3" t="s">
        <v>15</v>
      </c>
      <c r="H4" s="3" t="s">
        <v>16</v>
      </c>
      <c r="I4" s="18"/>
    </row>
    <row r="5" spans="1:9">
      <c r="A5" s="3">
        <v>1</v>
      </c>
      <c r="B5" s="4" t="s">
        <v>1</v>
      </c>
      <c r="C5" s="3">
        <v>0</v>
      </c>
      <c r="D5" s="5">
        <f>C5/$I5*100</f>
        <v>0</v>
      </c>
      <c r="E5" s="3">
        <v>22</v>
      </c>
      <c r="F5" s="5">
        <f>E5/$I5*100</f>
        <v>51.162790697674424</v>
      </c>
      <c r="G5" s="3">
        <v>21</v>
      </c>
      <c r="H5" s="5">
        <f>G5/$I5*100</f>
        <v>48.837209302325576</v>
      </c>
      <c r="I5" s="3">
        <f>C5+E5+G5</f>
        <v>43</v>
      </c>
    </row>
    <row r="6" spans="1:9">
      <c r="A6" s="3">
        <v>2</v>
      </c>
      <c r="B6" s="4" t="s">
        <v>2</v>
      </c>
      <c r="C6" s="3">
        <v>0</v>
      </c>
      <c r="D6" s="5">
        <f>C6/$I6*100</f>
        <v>0</v>
      </c>
      <c r="E6" s="3">
        <v>0</v>
      </c>
      <c r="F6" s="5">
        <f>E6/$I6*100</f>
        <v>0</v>
      </c>
      <c r="G6" s="3">
        <v>21</v>
      </c>
      <c r="H6" s="5">
        <f>G6/$I6*100</f>
        <v>100</v>
      </c>
      <c r="I6" s="3">
        <f t="shared" ref="I6:I17" si="0">C6+E6+G6</f>
        <v>21</v>
      </c>
    </row>
    <row r="7" spans="1:9">
      <c r="A7" s="3">
        <v>3</v>
      </c>
      <c r="B7" s="4" t="s">
        <v>3</v>
      </c>
      <c r="C7" s="3">
        <v>0</v>
      </c>
      <c r="D7" s="5">
        <f>C7/$I7*100</f>
        <v>0</v>
      </c>
      <c r="E7" s="3">
        <v>14</v>
      </c>
      <c r="F7" s="5">
        <f>E7/$I7*100</f>
        <v>50</v>
      </c>
      <c r="G7" s="3">
        <v>14</v>
      </c>
      <c r="H7" s="5">
        <f>G7/$I7*100</f>
        <v>50</v>
      </c>
      <c r="I7" s="3">
        <f>C7+E7+G7</f>
        <v>28</v>
      </c>
    </row>
    <row r="8" spans="1:9">
      <c r="A8" s="3">
        <v>4</v>
      </c>
      <c r="B8" s="4" t="s">
        <v>4</v>
      </c>
      <c r="C8" s="3">
        <v>0</v>
      </c>
      <c r="D8" s="5">
        <f t="shared" ref="D8" si="1">C8/$I8*100</f>
        <v>0</v>
      </c>
      <c r="E8" s="3">
        <v>13</v>
      </c>
      <c r="F8" s="5">
        <f t="shared" ref="F8:H21" si="2">E8/$I8*100</f>
        <v>37.142857142857146</v>
      </c>
      <c r="G8" s="3">
        <v>22</v>
      </c>
      <c r="H8" s="5">
        <f t="shared" si="2"/>
        <v>62.857142857142854</v>
      </c>
      <c r="I8" s="3">
        <f t="shared" si="0"/>
        <v>35</v>
      </c>
    </row>
    <row r="9" spans="1:9">
      <c r="A9" s="3">
        <v>5</v>
      </c>
      <c r="B9" s="4" t="s">
        <v>5</v>
      </c>
      <c r="C9" s="3">
        <v>0</v>
      </c>
      <c r="D9" s="5">
        <f>C9/$I9*100</f>
        <v>0</v>
      </c>
      <c r="E9" s="3">
        <v>18</v>
      </c>
      <c r="F9" s="5">
        <f>E9/$I9*100</f>
        <v>45</v>
      </c>
      <c r="G9" s="3">
        <v>22</v>
      </c>
      <c r="H9" s="5">
        <f>G9/$I9*100</f>
        <v>55.000000000000007</v>
      </c>
      <c r="I9" s="3">
        <f>C9+E9+G9</f>
        <v>40</v>
      </c>
    </row>
    <row r="10" spans="1:9">
      <c r="A10" s="3">
        <v>6</v>
      </c>
      <c r="B10" s="4" t="s">
        <v>11</v>
      </c>
      <c r="C10" s="3">
        <v>0</v>
      </c>
      <c r="D10" s="5">
        <f t="shared" ref="D10" si="3">C10/$I10*100</f>
        <v>0</v>
      </c>
      <c r="E10" s="3">
        <v>12</v>
      </c>
      <c r="F10" s="5">
        <f t="shared" si="2"/>
        <v>75</v>
      </c>
      <c r="G10" s="3">
        <v>4</v>
      </c>
      <c r="H10" s="5">
        <f t="shared" si="2"/>
        <v>25</v>
      </c>
      <c r="I10" s="3">
        <f t="shared" si="0"/>
        <v>16</v>
      </c>
    </row>
    <row r="11" spans="1:9">
      <c r="A11" s="3">
        <v>7</v>
      </c>
      <c r="B11" s="4" t="s">
        <v>6</v>
      </c>
      <c r="C11" s="3">
        <v>0</v>
      </c>
      <c r="D11" s="5">
        <f t="shared" ref="D11" si="4">C11/$I11*100</f>
        <v>0</v>
      </c>
      <c r="E11" s="3">
        <v>1</v>
      </c>
      <c r="F11" s="5">
        <f t="shared" si="2"/>
        <v>2.2727272727272729</v>
      </c>
      <c r="G11" s="3">
        <v>43</v>
      </c>
      <c r="H11" s="5">
        <f t="shared" si="2"/>
        <v>97.727272727272734</v>
      </c>
      <c r="I11" s="3">
        <f t="shared" si="0"/>
        <v>44</v>
      </c>
    </row>
    <row r="12" spans="1:9">
      <c r="A12" s="3">
        <v>8</v>
      </c>
      <c r="B12" s="4" t="s">
        <v>7</v>
      </c>
      <c r="C12" s="3">
        <v>0</v>
      </c>
      <c r="D12" s="5">
        <f t="shared" ref="D12" si="5">C12/$I12*100</f>
        <v>0</v>
      </c>
      <c r="E12" s="3">
        <v>12</v>
      </c>
      <c r="F12" s="5">
        <f t="shared" si="2"/>
        <v>24.489795918367346</v>
      </c>
      <c r="G12" s="3">
        <v>37</v>
      </c>
      <c r="H12" s="5">
        <f t="shared" si="2"/>
        <v>75.510204081632651</v>
      </c>
      <c r="I12" s="3">
        <f t="shared" si="0"/>
        <v>49</v>
      </c>
    </row>
    <row r="13" spans="1:9">
      <c r="A13" s="3">
        <v>9</v>
      </c>
      <c r="B13" s="4" t="s">
        <v>10</v>
      </c>
      <c r="C13" s="3">
        <v>0</v>
      </c>
      <c r="D13" s="5">
        <f t="shared" ref="D13" si="6">C13/$I13*100</f>
        <v>0</v>
      </c>
      <c r="E13" s="3">
        <v>27</v>
      </c>
      <c r="F13" s="5">
        <f t="shared" si="2"/>
        <v>67.5</v>
      </c>
      <c r="G13" s="3">
        <v>13</v>
      </c>
      <c r="H13" s="5">
        <f t="shared" si="2"/>
        <v>32.5</v>
      </c>
      <c r="I13" s="3">
        <f t="shared" si="0"/>
        <v>40</v>
      </c>
    </row>
    <row r="14" spans="1:9">
      <c r="A14" s="3">
        <v>10</v>
      </c>
      <c r="B14" s="4" t="s">
        <v>13</v>
      </c>
      <c r="C14" s="3">
        <v>0</v>
      </c>
      <c r="D14" s="5">
        <f t="shared" ref="D14" si="7">C14/$I14*100</f>
        <v>0</v>
      </c>
      <c r="E14" s="3">
        <v>21</v>
      </c>
      <c r="F14" s="5">
        <f t="shared" si="2"/>
        <v>95.454545454545453</v>
      </c>
      <c r="G14" s="3">
        <v>1</v>
      </c>
      <c r="H14" s="5">
        <f t="shared" si="2"/>
        <v>4.5454545454545459</v>
      </c>
      <c r="I14" s="3">
        <f t="shared" si="0"/>
        <v>22</v>
      </c>
    </row>
    <row r="15" spans="1:9">
      <c r="A15" s="3">
        <v>11</v>
      </c>
      <c r="B15" s="4" t="s">
        <v>8</v>
      </c>
      <c r="C15" s="3">
        <v>0</v>
      </c>
      <c r="D15" s="5">
        <f t="shared" ref="D15" si="8">C15/$I15*100</f>
        <v>0</v>
      </c>
      <c r="E15" s="3">
        <v>22</v>
      </c>
      <c r="F15" s="5">
        <f t="shared" si="2"/>
        <v>43.137254901960787</v>
      </c>
      <c r="G15" s="3">
        <v>29</v>
      </c>
      <c r="H15" s="5">
        <f t="shared" si="2"/>
        <v>56.862745098039213</v>
      </c>
      <c r="I15" s="3">
        <f t="shared" si="0"/>
        <v>51</v>
      </c>
    </row>
    <row r="16" spans="1:9">
      <c r="A16" s="3">
        <v>12</v>
      </c>
      <c r="B16" s="4" t="s">
        <v>9</v>
      </c>
      <c r="C16" s="3">
        <v>0</v>
      </c>
      <c r="D16" s="5">
        <f t="shared" ref="D16" si="9">C16/$I16*100</f>
        <v>0</v>
      </c>
      <c r="E16" s="3">
        <v>11</v>
      </c>
      <c r="F16" s="5">
        <f t="shared" si="2"/>
        <v>36.666666666666664</v>
      </c>
      <c r="G16" s="3">
        <v>19</v>
      </c>
      <c r="H16" s="5">
        <f t="shared" si="2"/>
        <v>63.333333333333329</v>
      </c>
      <c r="I16" s="3">
        <f t="shared" si="0"/>
        <v>30</v>
      </c>
    </row>
    <row r="17" spans="1:9">
      <c r="A17" s="3">
        <v>13</v>
      </c>
      <c r="B17" s="4" t="s">
        <v>12</v>
      </c>
      <c r="C17" s="3">
        <v>0</v>
      </c>
      <c r="D17" s="5">
        <f t="shared" ref="D17" si="10">C17/$I17*100</f>
        <v>0</v>
      </c>
      <c r="E17" s="3">
        <v>21</v>
      </c>
      <c r="F17" s="5">
        <f t="shared" si="2"/>
        <v>55.26315789473685</v>
      </c>
      <c r="G17" s="3">
        <v>17</v>
      </c>
      <c r="H17" s="5">
        <f t="shared" si="2"/>
        <v>44.736842105263158</v>
      </c>
      <c r="I17" s="3">
        <f t="shared" si="0"/>
        <v>38</v>
      </c>
    </row>
    <row r="18" spans="1:9">
      <c r="A18" s="3">
        <v>14</v>
      </c>
      <c r="B18" s="4" t="s">
        <v>22</v>
      </c>
      <c r="C18" s="3">
        <v>0</v>
      </c>
      <c r="D18" s="5">
        <f t="shared" ref="D18" si="11">C18/$I18*100</f>
        <v>0</v>
      </c>
      <c r="E18" s="3">
        <v>4</v>
      </c>
      <c r="F18" s="5">
        <f t="shared" si="2"/>
        <v>66.666666666666657</v>
      </c>
      <c r="G18" s="3">
        <v>2</v>
      </c>
      <c r="H18" s="5">
        <f t="shared" si="2"/>
        <v>33.333333333333329</v>
      </c>
      <c r="I18" s="3">
        <f>C18+E18+G18</f>
        <v>6</v>
      </c>
    </row>
    <row r="19" spans="1:9">
      <c r="A19" s="3">
        <v>15</v>
      </c>
      <c r="B19" s="4" t="s">
        <v>23</v>
      </c>
      <c r="C19" s="3">
        <v>1</v>
      </c>
      <c r="D19" s="5">
        <f>C19/$I19*100</f>
        <v>50</v>
      </c>
      <c r="E19" s="3">
        <v>0</v>
      </c>
      <c r="F19" s="5">
        <f t="shared" si="2"/>
        <v>0</v>
      </c>
      <c r="G19" s="3">
        <v>1</v>
      </c>
      <c r="H19" s="5">
        <f t="shared" si="2"/>
        <v>50</v>
      </c>
      <c r="I19" s="3">
        <f t="shared" ref="I19:I20" si="12">C19+E19+G19</f>
        <v>2</v>
      </c>
    </row>
    <row r="20" spans="1:9">
      <c r="A20" s="3">
        <v>16</v>
      </c>
      <c r="B20" s="4" t="s">
        <v>24</v>
      </c>
      <c r="C20" s="3">
        <v>0</v>
      </c>
      <c r="D20" s="5">
        <f t="shared" ref="D20" si="13">C20/$I20*100</f>
        <v>0</v>
      </c>
      <c r="E20" s="3">
        <v>4</v>
      </c>
      <c r="F20" s="5">
        <f t="shared" si="2"/>
        <v>66.666666666666657</v>
      </c>
      <c r="G20" s="3">
        <v>2</v>
      </c>
      <c r="H20" s="5">
        <f t="shared" si="2"/>
        <v>33.333333333333329</v>
      </c>
      <c r="I20" s="3">
        <f t="shared" si="12"/>
        <v>6</v>
      </c>
    </row>
    <row r="21" spans="1:9">
      <c r="A21" s="18" t="s">
        <v>17</v>
      </c>
      <c r="B21" s="18"/>
      <c r="C21" s="3">
        <f>SUM(C5:C20)</f>
        <v>1</v>
      </c>
      <c r="D21" s="5">
        <f t="shared" ref="D21" si="14">C21/$I21*100</f>
        <v>0.21231422505307856</v>
      </c>
      <c r="E21" s="3">
        <f>SUM(E5:E20)</f>
        <v>202</v>
      </c>
      <c r="F21" s="5">
        <f t="shared" si="2"/>
        <v>42.887473460721871</v>
      </c>
      <c r="G21" s="3">
        <f>SUM(G5:G20)</f>
        <v>268</v>
      </c>
      <c r="H21" s="5">
        <f t="shared" si="2"/>
        <v>56.900212314225051</v>
      </c>
      <c r="I21" s="3">
        <f>SUM(I5:I20)</f>
        <v>471</v>
      </c>
    </row>
    <row r="22" spans="1:9">
      <c r="A22" s="7" t="s">
        <v>40</v>
      </c>
    </row>
  </sheetData>
  <sortState ref="B3:B14">
    <sortCondition ref="B3"/>
  </sortState>
  <mergeCells count="7">
    <mergeCell ref="I3:I4"/>
    <mergeCell ref="A21:B21"/>
    <mergeCell ref="A3:A4"/>
    <mergeCell ref="B3:B4"/>
    <mergeCell ref="C3:D3"/>
    <mergeCell ref="E3:F3"/>
    <mergeCell ref="G3:H3"/>
  </mergeCells>
  <pageMargins left="0.35" right="0.36" top="0.33" bottom="0.33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zoomScale="80" zoomScaleNormal="80" workbookViewId="0">
      <pane xSplit="2" ySplit="4" topLeftCell="C14" activePane="bottomRight" state="frozen"/>
      <selection activeCell="F15" sqref="F15"/>
      <selection pane="topRight" activeCell="F15" sqref="F15"/>
      <selection pane="bottomLeft" activeCell="F15" sqref="F15"/>
      <selection pane="bottomRight" activeCell="A22" sqref="A22"/>
    </sheetView>
  </sheetViews>
  <sheetFormatPr defaultColWidth="14.25" defaultRowHeight="24"/>
  <cols>
    <col min="1" max="1" width="8.625" style="2" customWidth="1"/>
    <col min="2" max="2" width="35.75" style="1" customWidth="1"/>
    <col min="3" max="11" width="10.625" style="1" customWidth="1"/>
    <col min="12" max="16384" width="14.25" style="1"/>
  </cols>
  <sheetData>
    <row r="1" spans="1:11">
      <c r="A1" s="7" t="s">
        <v>41</v>
      </c>
    </row>
    <row r="3" spans="1:11">
      <c r="A3" s="18" t="s">
        <v>14</v>
      </c>
      <c r="B3" s="18" t="s">
        <v>0</v>
      </c>
      <c r="C3" s="18" t="s">
        <v>18</v>
      </c>
      <c r="D3" s="18"/>
      <c r="E3" s="18" t="s">
        <v>19</v>
      </c>
      <c r="F3" s="18"/>
      <c r="G3" s="18" t="s">
        <v>20</v>
      </c>
      <c r="H3" s="18"/>
      <c r="I3" s="18" t="s">
        <v>21</v>
      </c>
      <c r="J3" s="18"/>
      <c r="K3" s="18" t="s">
        <v>17</v>
      </c>
    </row>
    <row r="4" spans="1:11">
      <c r="A4" s="18"/>
      <c r="B4" s="18"/>
      <c r="C4" s="3" t="s">
        <v>15</v>
      </c>
      <c r="D4" s="3" t="s">
        <v>16</v>
      </c>
      <c r="E4" s="3" t="s">
        <v>15</v>
      </c>
      <c r="F4" s="3" t="s">
        <v>16</v>
      </c>
      <c r="G4" s="3" t="s">
        <v>15</v>
      </c>
      <c r="H4" s="3" t="s">
        <v>16</v>
      </c>
      <c r="I4" s="3" t="s">
        <v>15</v>
      </c>
      <c r="J4" s="3" t="s">
        <v>16</v>
      </c>
      <c r="K4" s="18"/>
    </row>
    <row r="5" spans="1:11">
      <c r="A5" s="3">
        <v>1</v>
      </c>
      <c r="B5" s="4" t="s">
        <v>1</v>
      </c>
      <c r="C5" s="3">
        <v>35</v>
      </c>
      <c r="D5" s="5">
        <f>C5/$K5*100</f>
        <v>81.395348837209298</v>
      </c>
      <c r="E5" s="3">
        <v>7</v>
      </c>
      <c r="F5" s="5">
        <f>E5/$K5*100</f>
        <v>16.279069767441861</v>
      </c>
      <c r="G5" s="3">
        <v>1</v>
      </c>
      <c r="H5" s="5">
        <f>G5/$K5*100</f>
        <v>2.3255813953488373</v>
      </c>
      <c r="I5" s="3">
        <v>0</v>
      </c>
      <c r="J5" s="5">
        <f>I5/$K5*100</f>
        <v>0</v>
      </c>
      <c r="K5" s="3">
        <f>C5+E5+G5+I5</f>
        <v>43</v>
      </c>
    </row>
    <row r="6" spans="1:11">
      <c r="A6" s="3">
        <v>2</v>
      </c>
      <c r="B6" s="4" t="s">
        <v>2</v>
      </c>
      <c r="C6" s="3">
        <v>5</v>
      </c>
      <c r="D6" s="5">
        <f>C6/$K6*100</f>
        <v>23.809523809523807</v>
      </c>
      <c r="E6" s="3">
        <v>9</v>
      </c>
      <c r="F6" s="5">
        <f t="shared" ref="F6:F17" si="0">E6/$K6*100</f>
        <v>42.857142857142854</v>
      </c>
      <c r="G6" s="3">
        <v>7</v>
      </c>
      <c r="H6" s="5">
        <f t="shared" ref="H6:H21" si="1">G6/$K6*100</f>
        <v>33.333333333333329</v>
      </c>
      <c r="I6" s="3">
        <v>0</v>
      </c>
      <c r="J6" s="5">
        <f t="shared" ref="J6:J17" si="2">I6/$K6*100</f>
        <v>0</v>
      </c>
      <c r="K6" s="3">
        <f t="shared" ref="K6:K20" si="3">C6+E6+G6+I6</f>
        <v>21</v>
      </c>
    </row>
    <row r="7" spans="1:11">
      <c r="A7" s="3">
        <v>3</v>
      </c>
      <c r="B7" s="4" t="s">
        <v>3</v>
      </c>
      <c r="C7" s="3">
        <v>20</v>
      </c>
      <c r="D7" s="5">
        <f>C7/$K7*100</f>
        <v>71.428571428571431</v>
      </c>
      <c r="E7" s="3">
        <v>6</v>
      </c>
      <c r="F7" s="5">
        <f>E7/$K7*100</f>
        <v>21.428571428571427</v>
      </c>
      <c r="G7" s="3">
        <v>2</v>
      </c>
      <c r="H7" s="5">
        <f>G7/$K7*100</f>
        <v>7.1428571428571423</v>
      </c>
      <c r="I7" s="3">
        <v>0</v>
      </c>
      <c r="J7" s="5">
        <f>I7/$K7*100</f>
        <v>0</v>
      </c>
      <c r="K7" s="3">
        <f>C7+E7+G7+I7</f>
        <v>28</v>
      </c>
    </row>
    <row r="8" spans="1:11">
      <c r="A8" s="3">
        <v>4</v>
      </c>
      <c r="B8" s="4" t="s">
        <v>4</v>
      </c>
      <c r="C8" s="3">
        <v>28</v>
      </c>
      <c r="D8" s="5">
        <f t="shared" ref="D8:D17" si="4">C8/$K8*100</f>
        <v>80</v>
      </c>
      <c r="E8" s="3">
        <v>6</v>
      </c>
      <c r="F8" s="5">
        <f t="shared" si="0"/>
        <v>17.142857142857142</v>
      </c>
      <c r="G8" s="3">
        <v>1</v>
      </c>
      <c r="H8" s="5">
        <f t="shared" si="1"/>
        <v>2.8571428571428572</v>
      </c>
      <c r="I8" s="3">
        <v>0</v>
      </c>
      <c r="J8" s="5">
        <f t="shared" si="2"/>
        <v>0</v>
      </c>
      <c r="K8" s="3">
        <f t="shared" si="3"/>
        <v>35</v>
      </c>
    </row>
    <row r="9" spans="1:11">
      <c r="A9" s="3">
        <v>5</v>
      </c>
      <c r="B9" s="4" t="s">
        <v>5</v>
      </c>
      <c r="C9" s="3">
        <v>31</v>
      </c>
      <c r="D9" s="5">
        <f>C9/$K9*100</f>
        <v>77.5</v>
      </c>
      <c r="E9" s="3">
        <v>7</v>
      </c>
      <c r="F9" s="5">
        <f>E9/$K9*100</f>
        <v>17.5</v>
      </c>
      <c r="G9" s="3">
        <v>2</v>
      </c>
      <c r="H9" s="5">
        <f>G9/$K9*100</f>
        <v>5</v>
      </c>
      <c r="I9" s="3">
        <v>0</v>
      </c>
      <c r="J9" s="5">
        <f>I9/$K9*100</f>
        <v>0</v>
      </c>
      <c r="K9" s="3">
        <f>C9+E9+G9+I9</f>
        <v>40</v>
      </c>
    </row>
    <row r="10" spans="1:11">
      <c r="A10" s="3">
        <v>6</v>
      </c>
      <c r="B10" s="4" t="s">
        <v>11</v>
      </c>
      <c r="C10" s="3">
        <v>13</v>
      </c>
      <c r="D10" s="5">
        <f t="shared" si="4"/>
        <v>81.25</v>
      </c>
      <c r="E10" s="3">
        <v>2</v>
      </c>
      <c r="F10" s="5">
        <f t="shared" si="0"/>
        <v>12.5</v>
      </c>
      <c r="G10" s="3">
        <v>1</v>
      </c>
      <c r="H10" s="5">
        <f t="shared" si="1"/>
        <v>6.25</v>
      </c>
      <c r="I10" s="3">
        <v>0</v>
      </c>
      <c r="J10" s="5">
        <f t="shared" si="2"/>
        <v>0</v>
      </c>
      <c r="K10" s="3">
        <f t="shared" si="3"/>
        <v>16</v>
      </c>
    </row>
    <row r="11" spans="1:11">
      <c r="A11" s="3">
        <v>7</v>
      </c>
      <c r="B11" s="4" t="s">
        <v>6</v>
      </c>
      <c r="C11" s="3">
        <v>21</v>
      </c>
      <c r="D11" s="5">
        <f t="shared" si="4"/>
        <v>47.727272727272727</v>
      </c>
      <c r="E11" s="3">
        <v>17</v>
      </c>
      <c r="F11" s="5">
        <f t="shared" si="0"/>
        <v>38.636363636363633</v>
      </c>
      <c r="G11" s="3">
        <v>6</v>
      </c>
      <c r="H11" s="5">
        <f t="shared" si="1"/>
        <v>13.636363636363635</v>
      </c>
      <c r="I11" s="3">
        <v>0</v>
      </c>
      <c r="J11" s="5">
        <f t="shared" si="2"/>
        <v>0</v>
      </c>
      <c r="K11" s="3">
        <f t="shared" si="3"/>
        <v>44</v>
      </c>
    </row>
    <row r="12" spans="1:11">
      <c r="A12" s="3">
        <v>8</v>
      </c>
      <c r="B12" s="4" t="s">
        <v>7</v>
      </c>
      <c r="C12" s="3">
        <v>26</v>
      </c>
      <c r="D12" s="5">
        <f t="shared" si="4"/>
        <v>53.061224489795919</v>
      </c>
      <c r="E12" s="3">
        <v>19</v>
      </c>
      <c r="F12" s="5">
        <f t="shared" si="0"/>
        <v>38.775510204081634</v>
      </c>
      <c r="G12" s="3">
        <v>4</v>
      </c>
      <c r="H12" s="5">
        <f t="shared" si="1"/>
        <v>8.1632653061224492</v>
      </c>
      <c r="I12" s="3">
        <v>0</v>
      </c>
      <c r="J12" s="5">
        <f t="shared" si="2"/>
        <v>0</v>
      </c>
      <c r="K12" s="3">
        <f t="shared" si="3"/>
        <v>49</v>
      </c>
    </row>
    <row r="13" spans="1:11">
      <c r="A13" s="3">
        <v>9</v>
      </c>
      <c r="B13" s="4" t="s">
        <v>10</v>
      </c>
      <c r="C13" s="3">
        <v>38</v>
      </c>
      <c r="D13" s="5">
        <f t="shared" si="4"/>
        <v>95</v>
      </c>
      <c r="E13" s="3">
        <v>1</v>
      </c>
      <c r="F13" s="5">
        <f t="shared" si="0"/>
        <v>2.5</v>
      </c>
      <c r="G13" s="3">
        <v>1</v>
      </c>
      <c r="H13" s="5">
        <f t="shared" si="1"/>
        <v>2.5</v>
      </c>
      <c r="I13" s="3">
        <v>0</v>
      </c>
      <c r="J13" s="5">
        <f t="shared" si="2"/>
        <v>0</v>
      </c>
      <c r="K13" s="3">
        <f t="shared" si="3"/>
        <v>40</v>
      </c>
    </row>
    <row r="14" spans="1:11">
      <c r="A14" s="3">
        <v>10</v>
      </c>
      <c r="B14" s="4" t="s">
        <v>13</v>
      </c>
      <c r="C14" s="3">
        <v>18</v>
      </c>
      <c r="D14" s="5">
        <f t="shared" si="4"/>
        <v>81.818181818181827</v>
      </c>
      <c r="E14" s="3">
        <v>3</v>
      </c>
      <c r="F14" s="5">
        <f t="shared" si="0"/>
        <v>13.636363636363635</v>
      </c>
      <c r="G14" s="3">
        <v>1</v>
      </c>
      <c r="H14" s="5">
        <f t="shared" si="1"/>
        <v>4.5454545454545459</v>
      </c>
      <c r="I14" s="3">
        <v>0</v>
      </c>
      <c r="J14" s="5">
        <f t="shared" si="2"/>
        <v>0</v>
      </c>
      <c r="K14" s="3">
        <f t="shared" si="3"/>
        <v>22</v>
      </c>
    </row>
    <row r="15" spans="1:11">
      <c r="A15" s="3">
        <v>11</v>
      </c>
      <c r="B15" s="4" t="s">
        <v>8</v>
      </c>
      <c r="C15" s="3">
        <v>36</v>
      </c>
      <c r="D15" s="5">
        <f t="shared" si="4"/>
        <v>70.588235294117652</v>
      </c>
      <c r="E15" s="3">
        <v>11</v>
      </c>
      <c r="F15" s="5">
        <f t="shared" si="0"/>
        <v>21.568627450980394</v>
      </c>
      <c r="G15" s="3">
        <v>4</v>
      </c>
      <c r="H15" s="5">
        <f t="shared" si="1"/>
        <v>7.8431372549019605</v>
      </c>
      <c r="I15" s="3">
        <v>0</v>
      </c>
      <c r="J15" s="5">
        <f t="shared" si="2"/>
        <v>0</v>
      </c>
      <c r="K15" s="3">
        <f t="shared" si="3"/>
        <v>51</v>
      </c>
    </row>
    <row r="16" spans="1:11">
      <c r="A16" s="3">
        <v>12</v>
      </c>
      <c r="B16" s="4" t="s">
        <v>9</v>
      </c>
      <c r="C16" s="3">
        <v>23</v>
      </c>
      <c r="D16" s="5">
        <f t="shared" si="4"/>
        <v>76.666666666666671</v>
      </c>
      <c r="E16" s="3">
        <v>5</v>
      </c>
      <c r="F16" s="5">
        <f t="shared" si="0"/>
        <v>16.666666666666664</v>
      </c>
      <c r="G16" s="3">
        <v>2</v>
      </c>
      <c r="H16" s="5">
        <f t="shared" si="1"/>
        <v>6.666666666666667</v>
      </c>
      <c r="I16" s="3">
        <v>0</v>
      </c>
      <c r="J16" s="5">
        <f t="shared" si="2"/>
        <v>0</v>
      </c>
      <c r="K16" s="3">
        <f t="shared" si="3"/>
        <v>30</v>
      </c>
    </row>
    <row r="17" spans="1:11">
      <c r="A17" s="3">
        <v>13</v>
      </c>
      <c r="B17" s="4" t="s">
        <v>12</v>
      </c>
      <c r="C17" s="3">
        <v>31</v>
      </c>
      <c r="D17" s="5">
        <f t="shared" si="4"/>
        <v>81.578947368421055</v>
      </c>
      <c r="E17" s="3">
        <v>6</v>
      </c>
      <c r="F17" s="5">
        <f t="shared" si="0"/>
        <v>15.789473684210526</v>
      </c>
      <c r="G17" s="3">
        <v>1</v>
      </c>
      <c r="H17" s="5">
        <f t="shared" si="1"/>
        <v>2.6315789473684208</v>
      </c>
      <c r="I17" s="3">
        <v>0</v>
      </c>
      <c r="J17" s="5">
        <f t="shared" si="2"/>
        <v>0</v>
      </c>
      <c r="K17" s="3">
        <f t="shared" si="3"/>
        <v>38</v>
      </c>
    </row>
    <row r="18" spans="1:11">
      <c r="A18" s="3">
        <v>14</v>
      </c>
      <c r="B18" s="4" t="s">
        <v>22</v>
      </c>
      <c r="C18" s="3">
        <v>3</v>
      </c>
      <c r="D18" s="5">
        <f>C18/$K18*100</f>
        <v>50</v>
      </c>
      <c r="E18" s="3">
        <v>1</v>
      </c>
      <c r="F18" s="5">
        <f>E18/$K18*100</f>
        <v>16.666666666666664</v>
      </c>
      <c r="G18" s="3">
        <v>0</v>
      </c>
      <c r="H18" s="5">
        <f>G18/$K18*100</f>
        <v>0</v>
      </c>
      <c r="I18" s="3">
        <v>2</v>
      </c>
      <c r="J18" s="5">
        <f>I18/$K18*100</f>
        <v>33.333333333333329</v>
      </c>
      <c r="K18" s="3">
        <f>C18+E18+G18+I18</f>
        <v>6</v>
      </c>
    </row>
    <row r="19" spans="1:11">
      <c r="A19" s="3">
        <v>15</v>
      </c>
      <c r="B19" s="4" t="s">
        <v>23</v>
      </c>
      <c r="C19" s="3">
        <v>0</v>
      </c>
      <c r="D19" s="5">
        <f t="shared" ref="D19:D21" si="5">C19/$K19*100</f>
        <v>0</v>
      </c>
      <c r="E19" s="3">
        <v>0</v>
      </c>
      <c r="F19" s="5">
        <f t="shared" ref="F19:F21" si="6">E19/$K19*100</f>
        <v>0</v>
      </c>
      <c r="G19" s="3">
        <v>2</v>
      </c>
      <c r="H19" s="5">
        <f t="shared" si="1"/>
        <v>100</v>
      </c>
      <c r="I19" s="3">
        <v>0</v>
      </c>
      <c r="J19" s="5">
        <f t="shared" ref="J19:J21" si="7">I19/$K19*100</f>
        <v>0</v>
      </c>
      <c r="K19" s="3">
        <f t="shared" si="3"/>
        <v>2</v>
      </c>
    </row>
    <row r="20" spans="1:11">
      <c r="A20" s="3">
        <v>16</v>
      </c>
      <c r="B20" s="4" t="s">
        <v>24</v>
      </c>
      <c r="C20" s="3">
        <v>6</v>
      </c>
      <c r="D20" s="5">
        <f t="shared" si="5"/>
        <v>100</v>
      </c>
      <c r="E20" s="3">
        <v>0</v>
      </c>
      <c r="F20" s="5">
        <f t="shared" si="6"/>
        <v>0</v>
      </c>
      <c r="G20" s="3">
        <v>0</v>
      </c>
      <c r="H20" s="5">
        <f t="shared" si="1"/>
        <v>0</v>
      </c>
      <c r="I20" s="3">
        <v>0</v>
      </c>
      <c r="J20" s="5">
        <f t="shared" si="7"/>
        <v>0</v>
      </c>
      <c r="K20" s="3">
        <f t="shared" si="3"/>
        <v>6</v>
      </c>
    </row>
    <row r="21" spans="1:11">
      <c r="A21" s="18" t="s">
        <v>17</v>
      </c>
      <c r="B21" s="18"/>
      <c r="C21" s="3">
        <f>SUM(C5:C20)</f>
        <v>334</v>
      </c>
      <c r="D21" s="5">
        <f t="shared" si="5"/>
        <v>70.912951167728238</v>
      </c>
      <c r="E21" s="3">
        <f>SUM(E5:E20)</f>
        <v>100</v>
      </c>
      <c r="F21" s="5">
        <f t="shared" si="6"/>
        <v>21.231422505307858</v>
      </c>
      <c r="G21" s="3">
        <f>SUM(G5:G20)</f>
        <v>35</v>
      </c>
      <c r="H21" s="5">
        <f t="shared" si="1"/>
        <v>7.4309978768577496</v>
      </c>
      <c r="I21" s="3">
        <f>SUM(I5:I20)</f>
        <v>2</v>
      </c>
      <c r="J21" s="5">
        <f t="shared" si="7"/>
        <v>0.42462845010615713</v>
      </c>
      <c r="K21" s="3">
        <f>SUM(K5:K20)</f>
        <v>471</v>
      </c>
    </row>
    <row r="22" spans="1:11">
      <c r="A22" s="7" t="s">
        <v>40</v>
      </c>
    </row>
  </sheetData>
  <mergeCells count="8">
    <mergeCell ref="I3:J3"/>
    <mergeCell ref="K3:K4"/>
    <mergeCell ref="G3:H3"/>
    <mergeCell ref="A21:B21"/>
    <mergeCell ref="A3:A4"/>
    <mergeCell ref="B3:B4"/>
    <mergeCell ref="C3:D3"/>
    <mergeCell ref="E3:F3"/>
  </mergeCells>
  <pageMargins left="0.36" right="0.36" top="0.33" bottom="0.3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zoomScale="80" zoomScaleNormal="80" workbookViewId="0">
      <pane xSplit="2" ySplit="4" topLeftCell="C20" activePane="bottomRight" state="frozen"/>
      <selection pane="topRight" activeCell="C1" sqref="C1"/>
      <selection pane="bottomLeft" activeCell="A5" sqref="A5"/>
      <selection pane="bottomRight"/>
    </sheetView>
  </sheetViews>
  <sheetFormatPr defaultColWidth="14.25" defaultRowHeight="24"/>
  <cols>
    <col min="1" max="1" width="8.625" style="2" customWidth="1"/>
    <col min="2" max="2" width="35.75" style="1" customWidth="1"/>
    <col min="3" max="11" width="10.625" style="1" customWidth="1"/>
    <col min="12" max="16384" width="14.25" style="1"/>
  </cols>
  <sheetData>
    <row r="1" spans="1:11">
      <c r="A1" s="7" t="s">
        <v>46</v>
      </c>
    </row>
    <row r="3" spans="1:11">
      <c r="A3" s="18" t="s">
        <v>14</v>
      </c>
      <c r="B3" s="18" t="s">
        <v>0</v>
      </c>
      <c r="C3" s="18" t="s">
        <v>25</v>
      </c>
      <c r="D3" s="18"/>
      <c r="E3" s="18" t="s">
        <v>28</v>
      </c>
      <c r="F3" s="18"/>
      <c r="G3" s="18" t="s">
        <v>26</v>
      </c>
      <c r="H3" s="18"/>
      <c r="I3" s="18" t="s">
        <v>27</v>
      </c>
      <c r="J3" s="18"/>
      <c r="K3" s="18" t="s">
        <v>17</v>
      </c>
    </row>
    <row r="4" spans="1:11">
      <c r="A4" s="18"/>
      <c r="B4" s="18"/>
      <c r="C4" s="3" t="s">
        <v>15</v>
      </c>
      <c r="D4" s="3" t="s">
        <v>16</v>
      </c>
      <c r="E4" s="3" t="s">
        <v>15</v>
      </c>
      <c r="F4" s="3" t="s">
        <v>16</v>
      </c>
      <c r="G4" s="3" t="s">
        <v>15</v>
      </c>
      <c r="H4" s="3" t="s">
        <v>16</v>
      </c>
      <c r="I4" s="3" t="s">
        <v>15</v>
      </c>
      <c r="J4" s="3" t="s">
        <v>16</v>
      </c>
      <c r="K4" s="18"/>
    </row>
    <row r="5" spans="1:11">
      <c r="A5" s="3">
        <v>1</v>
      </c>
      <c r="B5" s="4" t="s">
        <v>1</v>
      </c>
      <c r="C5" s="6">
        <v>1139</v>
      </c>
      <c r="D5" s="5">
        <f>C5/$K5*100</f>
        <v>90.468625893566326</v>
      </c>
      <c r="E5" s="6">
        <v>0</v>
      </c>
      <c r="F5" s="5">
        <f>E5/$K5*100</f>
        <v>0</v>
      </c>
      <c r="G5" s="6">
        <v>105</v>
      </c>
      <c r="H5" s="5">
        <f>G5/$K5*100</f>
        <v>8.3399523431294682</v>
      </c>
      <c r="I5" s="6">
        <v>15</v>
      </c>
      <c r="J5" s="5">
        <f>I5/$K5*100</f>
        <v>1.1914217633042097</v>
      </c>
      <c r="K5" s="6">
        <f>C5+E5+G5+I5</f>
        <v>1259</v>
      </c>
    </row>
    <row r="6" spans="1:11">
      <c r="A6" s="3">
        <v>2</v>
      </c>
      <c r="B6" s="4" t="s">
        <v>2</v>
      </c>
      <c r="C6" s="6">
        <v>280</v>
      </c>
      <c r="D6" s="5">
        <f t="shared" ref="D6:D21" si="0">C6/$K6*100</f>
        <v>84.592145015105729</v>
      </c>
      <c r="E6" s="6">
        <v>0</v>
      </c>
      <c r="F6" s="5">
        <f t="shared" ref="F6:F21" si="1">E6/$K6*100</f>
        <v>0</v>
      </c>
      <c r="G6" s="6">
        <v>29</v>
      </c>
      <c r="H6" s="5">
        <f t="shared" ref="H6:H21" si="2">G6/$K6*100</f>
        <v>8.761329305135952</v>
      </c>
      <c r="I6" s="6">
        <v>22</v>
      </c>
      <c r="J6" s="5">
        <f t="shared" ref="J6:J17" si="3">I6/$K6*100</f>
        <v>6.6465256797583088</v>
      </c>
      <c r="K6" s="6">
        <f t="shared" ref="K6:K17" si="4">C6+E6+G6+I6</f>
        <v>331</v>
      </c>
    </row>
    <row r="7" spans="1:11">
      <c r="A7" s="3">
        <v>3</v>
      </c>
      <c r="B7" s="4" t="s">
        <v>3</v>
      </c>
      <c r="C7" s="6">
        <v>361</v>
      </c>
      <c r="D7" s="5">
        <f>C7/$K7*100</f>
        <v>87.19806763285024</v>
      </c>
      <c r="E7" s="6">
        <v>40</v>
      </c>
      <c r="F7" s="5">
        <f>E7/$K7*100</f>
        <v>9.6618357487922708</v>
      </c>
      <c r="G7" s="6">
        <v>13</v>
      </c>
      <c r="H7" s="5">
        <f>G7/$K7*100</f>
        <v>3.1400966183574881</v>
      </c>
      <c r="I7" s="6">
        <v>0</v>
      </c>
      <c r="J7" s="5">
        <f>I7/$K7*100</f>
        <v>0</v>
      </c>
      <c r="K7" s="6">
        <f>C7+E7+G7+I7</f>
        <v>414</v>
      </c>
    </row>
    <row r="8" spans="1:11">
      <c r="A8" s="3">
        <v>4</v>
      </c>
      <c r="B8" s="4" t="s">
        <v>4</v>
      </c>
      <c r="C8" s="6">
        <v>286</v>
      </c>
      <c r="D8" s="5">
        <f t="shared" si="0"/>
        <v>99.651567944250871</v>
      </c>
      <c r="E8" s="6">
        <v>0</v>
      </c>
      <c r="F8" s="5">
        <f t="shared" si="1"/>
        <v>0</v>
      </c>
      <c r="G8" s="6">
        <v>0</v>
      </c>
      <c r="H8" s="5">
        <f t="shared" si="2"/>
        <v>0</v>
      </c>
      <c r="I8" s="6">
        <v>1</v>
      </c>
      <c r="J8" s="5">
        <f t="shared" si="3"/>
        <v>0.34843205574912894</v>
      </c>
      <c r="K8" s="6">
        <f t="shared" si="4"/>
        <v>287</v>
      </c>
    </row>
    <row r="9" spans="1:11">
      <c r="A9" s="3">
        <v>5</v>
      </c>
      <c r="B9" s="4" t="s">
        <v>5</v>
      </c>
      <c r="C9" s="6">
        <v>361</v>
      </c>
      <c r="D9" s="5">
        <f>C9/$K9*100</f>
        <v>99.175824175824175</v>
      </c>
      <c r="E9" s="6">
        <v>0</v>
      </c>
      <c r="F9" s="5">
        <f>E9/$K9*100</f>
        <v>0</v>
      </c>
      <c r="G9" s="6">
        <v>2</v>
      </c>
      <c r="H9" s="5">
        <f>G9/$K9*100</f>
        <v>0.5494505494505495</v>
      </c>
      <c r="I9" s="6">
        <v>1</v>
      </c>
      <c r="J9" s="5">
        <f>I9/$K9*100</f>
        <v>0.27472527472527475</v>
      </c>
      <c r="K9" s="6">
        <f>C9+E9+G9+I9</f>
        <v>364</v>
      </c>
    </row>
    <row r="10" spans="1:11">
      <c r="A10" s="3">
        <v>6</v>
      </c>
      <c r="B10" s="4" t="s">
        <v>11</v>
      </c>
      <c r="C10" s="6">
        <v>781</v>
      </c>
      <c r="D10" s="5">
        <f t="shared" si="0"/>
        <v>100</v>
      </c>
      <c r="E10" s="6">
        <v>0</v>
      </c>
      <c r="F10" s="5">
        <f t="shared" si="1"/>
        <v>0</v>
      </c>
      <c r="G10" s="6">
        <v>0</v>
      </c>
      <c r="H10" s="5">
        <f t="shared" si="2"/>
        <v>0</v>
      </c>
      <c r="I10" s="6">
        <v>0</v>
      </c>
      <c r="J10" s="5">
        <f t="shared" si="3"/>
        <v>0</v>
      </c>
      <c r="K10" s="6">
        <f t="shared" si="4"/>
        <v>781</v>
      </c>
    </row>
    <row r="11" spans="1:11">
      <c r="A11" s="3">
        <v>7</v>
      </c>
      <c r="B11" s="4" t="s">
        <v>6</v>
      </c>
      <c r="C11" s="6">
        <v>79</v>
      </c>
      <c r="D11" s="5">
        <f t="shared" si="0"/>
        <v>79</v>
      </c>
      <c r="E11" s="6">
        <v>0</v>
      </c>
      <c r="F11" s="5">
        <f t="shared" si="1"/>
        <v>0</v>
      </c>
      <c r="G11" s="6">
        <v>8</v>
      </c>
      <c r="H11" s="5">
        <f t="shared" si="2"/>
        <v>8</v>
      </c>
      <c r="I11" s="6">
        <v>13</v>
      </c>
      <c r="J11" s="5">
        <f t="shared" si="3"/>
        <v>13</v>
      </c>
      <c r="K11" s="6">
        <f t="shared" si="4"/>
        <v>100</v>
      </c>
    </row>
    <row r="12" spans="1:11">
      <c r="A12" s="3">
        <v>8</v>
      </c>
      <c r="B12" s="4" t="s">
        <v>7</v>
      </c>
      <c r="C12" s="6">
        <v>857</v>
      </c>
      <c r="D12" s="5">
        <f t="shared" si="0"/>
        <v>97.055492638731593</v>
      </c>
      <c r="E12" s="6">
        <v>0</v>
      </c>
      <c r="F12" s="5">
        <f t="shared" si="1"/>
        <v>0</v>
      </c>
      <c r="G12" s="6">
        <v>14</v>
      </c>
      <c r="H12" s="5">
        <f t="shared" si="2"/>
        <v>1.5855039637599093</v>
      </c>
      <c r="I12" s="6">
        <v>12</v>
      </c>
      <c r="J12" s="5">
        <f t="shared" si="3"/>
        <v>1.3590033975084939</v>
      </c>
      <c r="K12" s="6">
        <f t="shared" si="4"/>
        <v>883</v>
      </c>
    </row>
    <row r="13" spans="1:11">
      <c r="A13" s="3">
        <v>9</v>
      </c>
      <c r="B13" s="4" t="s">
        <v>10</v>
      </c>
      <c r="C13" s="6">
        <v>1143</v>
      </c>
      <c r="D13" s="5">
        <f t="shared" si="0"/>
        <v>97.859589041095902</v>
      </c>
      <c r="E13" s="6">
        <v>0</v>
      </c>
      <c r="F13" s="5">
        <f t="shared" si="1"/>
        <v>0</v>
      </c>
      <c r="G13" s="6">
        <v>12</v>
      </c>
      <c r="H13" s="5">
        <f t="shared" si="2"/>
        <v>1.0273972602739725</v>
      </c>
      <c r="I13" s="6">
        <v>13</v>
      </c>
      <c r="J13" s="5">
        <f t="shared" si="3"/>
        <v>1.1130136986301369</v>
      </c>
      <c r="K13" s="6">
        <f t="shared" si="4"/>
        <v>1168</v>
      </c>
    </row>
    <row r="14" spans="1:11">
      <c r="A14" s="3">
        <v>10</v>
      </c>
      <c r="B14" s="4" t="s">
        <v>13</v>
      </c>
      <c r="C14" s="6">
        <v>195</v>
      </c>
      <c r="D14" s="5">
        <f t="shared" si="0"/>
        <v>100</v>
      </c>
      <c r="E14" s="6">
        <v>0</v>
      </c>
      <c r="F14" s="5">
        <f t="shared" si="1"/>
        <v>0</v>
      </c>
      <c r="G14" s="6">
        <v>0</v>
      </c>
      <c r="H14" s="5">
        <f t="shared" si="2"/>
        <v>0</v>
      </c>
      <c r="I14" s="6">
        <v>0</v>
      </c>
      <c r="J14" s="5">
        <f t="shared" si="3"/>
        <v>0</v>
      </c>
      <c r="K14" s="6">
        <f t="shared" si="4"/>
        <v>195</v>
      </c>
    </row>
    <row r="15" spans="1:11">
      <c r="A15" s="3">
        <v>11</v>
      </c>
      <c r="B15" s="4" t="s">
        <v>8</v>
      </c>
      <c r="C15" s="6">
        <v>578</v>
      </c>
      <c r="D15" s="5">
        <f t="shared" si="0"/>
        <v>98.299319727891159</v>
      </c>
      <c r="E15" s="6">
        <v>0</v>
      </c>
      <c r="F15" s="5">
        <f t="shared" si="1"/>
        <v>0</v>
      </c>
      <c r="G15" s="6">
        <v>6</v>
      </c>
      <c r="H15" s="5">
        <f t="shared" si="2"/>
        <v>1.0204081632653061</v>
      </c>
      <c r="I15" s="6">
        <v>4</v>
      </c>
      <c r="J15" s="5">
        <f t="shared" si="3"/>
        <v>0.68027210884353739</v>
      </c>
      <c r="K15" s="6">
        <f t="shared" si="4"/>
        <v>588</v>
      </c>
    </row>
    <row r="16" spans="1:11">
      <c r="A16" s="3">
        <v>12</v>
      </c>
      <c r="B16" s="4" t="s">
        <v>9</v>
      </c>
      <c r="C16" s="6">
        <v>873</v>
      </c>
      <c r="D16" s="5">
        <f t="shared" si="0"/>
        <v>96.570796460176993</v>
      </c>
      <c r="E16" s="6">
        <v>0</v>
      </c>
      <c r="F16" s="5">
        <f t="shared" si="1"/>
        <v>0</v>
      </c>
      <c r="G16" s="6">
        <v>31</v>
      </c>
      <c r="H16" s="5">
        <f t="shared" si="2"/>
        <v>3.4292035398230087</v>
      </c>
      <c r="I16" s="6">
        <v>0</v>
      </c>
      <c r="J16" s="5">
        <f t="shared" si="3"/>
        <v>0</v>
      </c>
      <c r="K16" s="6">
        <f t="shared" si="4"/>
        <v>904</v>
      </c>
    </row>
    <row r="17" spans="1:11">
      <c r="A17" s="3">
        <v>13</v>
      </c>
      <c r="B17" s="4" t="s">
        <v>12</v>
      </c>
      <c r="C17" s="6">
        <v>699</v>
      </c>
      <c r="D17" s="5">
        <f t="shared" si="0"/>
        <v>92.58278145695364</v>
      </c>
      <c r="E17" s="6">
        <v>0</v>
      </c>
      <c r="F17" s="5">
        <f t="shared" si="1"/>
        <v>0</v>
      </c>
      <c r="G17" s="6">
        <v>31</v>
      </c>
      <c r="H17" s="5">
        <f t="shared" si="2"/>
        <v>4.1059602649006619</v>
      </c>
      <c r="I17" s="6">
        <v>25</v>
      </c>
      <c r="J17" s="5">
        <f t="shared" si="3"/>
        <v>3.3112582781456954</v>
      </c>
      <c r="K17" s="6">
        <f t="shared" si="4"/>
        <v>755</v>
      </c>
    </row>
    <row r="18" spans="1:11">
      <c r="A18" s="3">
        <v>14</v>
      </c>
      <c r="B18" s="4" t="s">
        <v>22</v>
      </c>
      <c r="C18" s="6" t="s">
        <v>32</v>
      </c>
      <c r="D18" s="6" t="s">
        <v>32</v>
      </c>
      <c r="E18" s="6" t="s">
        <v>32</v>
      </c>
      <c r="F18" s="6" t="s">
        <v>32</v>
      </c>
      <c r="G18" s="6" t="s">
        <v>32</v>
      </c>
      <c r="H18" s="6" t="s">
        <v>32</v>
      </c>
      <c r="I18" s="6" t="s">
        <v>32</v>
      </c>
      <c r="J18" s="6" t="s">
        <v>32</v>
      </c>
      <c r="K18" s="6" t="s">
        <v>32</v>
      </c>
    </row>
    <row r="19" spans="1:11">
      <c r="A19" s="3">
        <v>15</v>
      </c>
      <c r="B19" s="4" t="s">
        <v>23</v>
      </c>
      <c r="C19" s="6" t="s">
        <v>32</v>
      </c>
      <c r="D19" s="6" t="s">
        <v>32</v>
      </c>
      <c r="E19" s="6" t="s">
        <v>32</v>
      </c>
      <c r="F19" s="6" t="s">
        <v>32</v>
      </c>
      <c r="G19" s="6" t="s">
        <v>32</v>
      </c>
      <c r="H19" s="6" t="s">
        <v>32</v>
      </c>
      <c r="I19" s="6" t="s">
        <v>32</v>
      </c>
      <c r="J19" s="6" t="s">
        <v>32</v>
      </c>
      <c r="K19" s="6" t="s">
        <v>32</v>
      </c>
    </row>
    <row r="20" spans="1:11">
      <c r="A20" s="3">
        <v>16</v>
      </c>
      <c r="B20" s="4" t="s">
        <v>24</v>
      </c>
      <c r="C20" s="6" t="s">
        <v>32</v>
      </c>
      <c r="D20" s="6" t="s">
        <v>32</v>
      </c>
      <c r="E20" s="6" t="s">
        <v>32</v>
      </c>
      <c r="F20" s="6" t="s">
        <v>32</v>
      </c>
      <c r="G20" s="6" t="s">
        <v>32</v>
      </c>
      <c r="H20" s="6" t="s">
        <v>32</v>
      </c>
      <c r="I20" s="6" t="s">
        <v>32</v>
      </c>
      <c r="J20" s="6" t="s">
        <v>32</v>
      </c>
      <c r="K20" s="6" t="s">
        <v>32</v>
      </c>
    </row>
    <row r="21" spans="1:11">
      <c r="A21" s="18" t="s">
        <v>17</v>
      </c>
      <c r="B21" s="18"/>
      <c r="C21" s="6">
        <f>SUM(C5:C17)</f>
        <v>7632</v>
      </c>
      <c r="D21" s="5">
        <f t="shared" si="0"/>
        <v>95.055424087682155</v>
      </c>
      <c r="E21" s="6">
        <f>SUM(E5:E17)</f>
        <v>40</v>
      </c>
      <c r="F21" s="5">
        <f t="shared" si="1"/>
        <v>0.49819404658114336</v>
      </c>
      <c r="G21" s="6">
        <f>SUM(G5:G17)</f>
        <v>251</v>
      </c>
      <c r="H21" s="5">
        <f t="shared" si="2"/>
        <v>3.1261676422966747</v>
      </c>
      <c r="I21" s="6">
        <f>SUM(I5:I17)</f>
        <v>106</v>
      </c>
      <c r="J21" s="5">
        <f t="shared" ref="J21" si="5">I21/$K21*100</f>
        <v>1.32021422344003</v>
      </c>
      <c r="K21" s="6">
        <f>SUM(K5:K17)</f>
        <v>8029</v>
      </c>
    </row>
    <row r="22" spans="1:11">
      <c r="A22" s="7" t="s">
        <v>29</v>
      </c>
    </row>
  </sheetData>
  <mergeCells count="8">
    <mergeCell ref="K3:K4"/>
    <mergeCell ref="A21:B21"/>
    <mergeCell ref="A3:A4"/>
    <mergeCell ref="B3:B4"/>
    <mergeCell ref="C3:D3"/>
    <mergeCell ref="E3:F3"/>
    <mergeCell ref="G3:H3"/>
    <mergeCell ref="I3:J3"/>
  </mergeCells>
  <pageMargins left="0.36" right="0.36" top="0.33" bottom="0.33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zoomScale="80" zoomScaleNormal="80" workbookViewId="0">
      <pane xSplit="2" ySplit="4" topLeftCell="C11" activePane="bottomRight" state="frozen"/>
      <selection pane="topRight" activeCell="C1" sqref="C1"/>
      <selection pane="bottomLeft" activeCell="A5" sqref="A5"/>
      <selection pane="bottomRight"/>
    </sheetView>
  </sheetViews>
  <sheetFormatPr defaultColWidth="14.25" defaultRowHeight="24"/>
  <cols>
    <col min="1" max="1" width="8.625" style="2" customWidth="1"/>
    <col min="2" max="2" width="35.75" style="1" customWidth="1"/>
    <col min="3" max="5" width="21" style="1" customWidth="1"/>
    <col min="6" max="16384" width="14.25" style="1"/>
  </cols>
  <sheetData>
    <row r="1" spans="1:5">
      <c r="A1" s="7" t="s">
        <v>42</v>
      </c>
    </row>
    <row r="3" spans="1:5">
      <c r="A3" s="18" t="s">
        <v>14</v>
      </c>
      <c r="B3" s="18" t="s">
        <v>0</v>
      </c>
      <c r="C3" s="18" t="s">
        <v>25</v>
      </c>
      <c r="D3" s="18"/>
      <c r="E3" s="18"/>
    </row>
    <row r="4" spans="1:5">
      <c r="A4" s="18"/>
      <c r="B4" s="18"/>
      <c r="C4" s="3" t="s">
        <v>30</v>
      </c>
      <c r="D4" s="3" t="s">
        <v>31</v>
      </c>
      <c r="E4" s="3" t="s">
        <v>16</v>
      </c>
    </row>
    <row r="5" spans="1:5">
      <c r="A5" s="3">
        <v>1</v>
      </c>
      <c r="B5" s="4" t="s">
        <v>1</v>
      </c>
      <c r="C5" s="6">
        <v>252</v>
      </c>
      <c r="D5" s="6">
        <v>160</v>
      </c>
      <c r="E5" s="5">
        <f>D5/C5*100</f>
        <v>63.492063492063487</v>
      </c>
    </row>
    <row r="6" spans="1:5">
      <c r="A6" s="3">
        <v>2</v>
      </c>
      <c r="B6" s="4" t="s">
        <v>2</v>
      </c>
      <c r="C6" s="6">
        <v>94</v>
      </c>
      <c r="D6" s="6">
        <v>23</v>
      </c>
      <c r="E6" s="5">
        <f>D6/C6*100</f>
        <v>24.468085106382979</v>
      </c>
    </row>
    <row r="7" spans="1:5">
      <c r="A7" s="3">
        <v>3</v>
      </c>
      <c r="B7" s="4" t="s">
        <v>3</v>
      </c>
      <c r="C7" s="6">
        <v>81</v>
      </c>
      <c r="D7" s="6">
        <v>67</v>
      </c>
      <c r="E7" s="5">
        <f>D7/C7*100</f>
        <v>82.716049382716051</v>
      </c>
    </row>
    <row r="8" spans="1:5">
      <c r="A8" s="3">
        <v>4</v>
      </c>
      <c r="B8" s="4" t="s">
        <v>4</v>
      </c>
      <c r="C8" s="6">
        <v>48</v>
      </c>
      <c r="D8" s="6">
        <v>48</v>
      </c>
      <c r="E8" s="5">
        <f t="shared" ref="E8:E21" si="0">D8/C8*100</f>
        <v>100</v>
      </c>
    </row>
    <row r="9" spans="1:5">
      <c r="A9" s="3">
        <v>5</v>
      </c>
      <c r="B9" s="4" t="s">
        <v>5</v>
      </c>
      <c r="C9" s="6">
        <v>107</v>
      </c>
      <c r="D9" s="6">
        <v>40</v>
      </c>
      <c r="E9" s="5">
        <f>D9/C9*100</f>
        <v>37.383177570093459</v>
      </c>
    </row>
    <row r="10" spans="1:5">
      <c r="A10" s="3">
        <v>6</v>
      </c>
      <c r="B10" s="4" t="s">
        <v>11</v>
      </c>
      <c r="C10" s="6">
        <v>174</v>
      </c>
      <c r="D10" s="6">
        <v>127</v>
      </c>
      <c r="E10" s="5">
        <f t="shared" si="0"/>
        <v>72.988505747126439</v>
      </c>
    </row>
    <row r="11" spans="1:5">
      <c r="A11" s="3">
        <v>7</v>
      </c>
      <c r="B11" s="4" t="s">
        <v>6</v>
      </c>
      <c r="C11" s="6">
        <v>33</v>
      </c>
      <c r="D11" s="6">
        <v>21</v>
      </c>
      <c r="E11" s="5">
        <f t="shared" si="0"/>
        <v>63.636363636363633</v>
      </c>
    </row>
    <row r="12" spans="1:5">
      <c r="A12" s="3">
        <v>8</v>
      </c>
      <c r="B12" s="4" t="s">
        <v>7</v>
      </c>
      <c r="C12" s="6">
        <v>280</v>
      </c>
      <c r="D12" s="6">
        <v>107</v>
      </c>
      <c r="E12" s="5">
        <f t="shared" si="0"/>
        <v>38.214285714285708</v>
      </c>
    </row>
    <row r="13" spans="1:5">
      <c r="A13" s="3">
        <v>9</v>
      </c>
      <c r="B13" s="4" t="s">
        <v>10</v>
      </c>
      <c r="C13" s="6">
        <v>347</v>
      </c>
      <c r="D13" s="6">
        <v>240</v>
      </c>
      <c r="E13" s="5">
        <f t="shared" si="0"/>
        <v>69.164265129683002</v>
      </c>
    </row>
    <row r="14" spans="1:5">
      <c r="A14" s="3">
        <v>10</v>
      </c>
      <c r="B14" s="4" t="s">
        <v>13</v>
      </c>
      <c r="C14" s="6">
        <v>24</v>
      </c>
      <c r="D14" s="6">
        <v>18</v>
      </c>
      <c r="E14" s="5">
        <f t="shared" si="0"/>
        <v>75</v>
      </c>
    </row>
    <row r="15" spans="1:5">
      <c r="A15" s="3">
        <v>11</v>
      </c>
      <c r="B15" s="4" t="s">
        <v>8</v>
      </c>
      <c r="C15" s="6">
        <v>152</v>
      </c>
      <c r="D15" s="6">
        <v>116</v>
      </c>
      <c r="E15" s="5">
        <f t="shared" si="0"/>
        <v>76.31578947368422</v>
      </c>
    </row>
    <row r="16" spans="1:5">
      <c r="A16" s="3">
        <v>12</v>
      </c>
      <c r="B16" s="4" t="s">
        <v>9</v>
      </c>
      <c r="C16" s="6">
        <v>160</v>
      </c>
      <c r="D16" s="6">
        <v>68</v>
      </c>
      <c r="E16" s="5">
        <f t="shared" si="0"/>
        <v>42.5</v>
      </c>
    </row>
    <row r="17" spans="1:5">
      <c r="A17" s="3">
        <v>13</v>
      </c>
      <c r="B17" s="4" t="s">
        <v>12</v>
      </c>
      <c r="C17" s="6">
        <v>285</v>
      </c>
      <c r="D17" s="6">
        <v>158</v>
      </c>
      <c r="E17" s="5">
        <f t="shared" si="0"/>
        <v>55.438596491228068</v>
      </c>
    </row>
    <row r="18" spans="1:5">
      <c r="A18" s="3">
        <v>14</v>
      </c>
      <c r="B18" s="4" t="s">
        <v>22</v>
      </c>
      <c r="C18" s="6" t="s">
        <v>32</v>
      </c>
      <c r="D18" s="6" t="s">
        <v>32</v>
      </c>
      <c r="E18" s="6" t="s">
        <v>32</v>
      </c>
    </row>
    <row r="19" spans="1:5">
      <c r="A19" s="3">
        <v>15</v>
      </c>
      <c r="B19" s="4" t="s">
        <v>23</v>
      </c>
      <c r="C19" s="6" t="s">
        <v>32</v>
      </c>
      <c r="D19" s="6" t="s">
        <v>32</v>
      </c>
      <c r="E19" s="6" t="s">
        <v>32</v>
      </c>
    </row>
    <row r="20" spans="1:5">
      <c r="A20" s="3">
        <v>16</v>
      </c>
      <c r="B20" s="4" t="s">
        <v>24</v>
      </c>
      <c r="C20" s="6" t="s">
        <v>32</v>
      </c>
      <c r="D20" s="6" t="s">
        <v>32</v>
      </c>
      <c r="E20" s="6" t="s">
        <v>32</v>
      </c>
    </row>
    <row r="21" spans="1:5">
      <c r="A21" s="18" t="s">
        <v>17</v>
      </c>
      <c r="B21" s="18"/>
      <c r="C21" s="6">
        <f>SUM(C5:C17)</f>
        <v>2037</v>
      </c>
      <c r="D21" s="6">
        <f>SUM(D5:D17)</f>
        <v>1193</v>
      </c>
      <c r="E21" s="5">
        <f t="shared" si="0"/>
        <v>58.566519391261664</v>
      </c>
    </row>
    <row r="22" spans="1:5">
      <c r="A22" s="7" t="s">
        <v>43</v>
      </c>
    </row>
  </sheetData>
  <mergeCells count="4">
    <mergeCell ref="A21:B21"/>
    <mergeCell ref="A3:A4"/>
    <mergeCell ref="B3:B4"/>
    <mergeCell ref="C3:E3"/>
  </mergeCells>
  <pageMargins left="0.36" right="0.36" top="0.33" bottom="0.33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4.25" defaultRowHeight="24"/>
  <cols>
    <col min="1" max="1" width="8.625" style="2" customWidth="1"/>
    <col min="2" max="2" width="35.75" style="1" customWidth="1"/>
    <col min="3" max="4" width="21" style="1" customWidth="1"/>
    <col min="5" max="16384" width="14.25" style="1"/>
  </cols>
  <sheetData>
    <row r="1" spans="1:4">
      <c r="A1" s="7" t="s">
        <v>44</v>
      </c>
    </row>
    <row r="3" spans="1:4">
      <c r="A3" s="18" t="s">
        <v>14</v>
      </c>
      <c r="B3" s="18" t="s">
        <v>0</v>
      </c>
      <c r="C3" s="19" t="s">
        <v>16</v>
      </c>
      <c r="D3" s="20"/>
    </row>
    <row r="4" spans="1:4">
      <c r="A4" s="18"/>
      <c r="B4" s="18"/>
      <c r="C4" s="3" t="s">
        <v>34</v>
      </c>
      <c r="D4" s="3" t="s">
        <v>33</v>
      </c>
    </row>
    <row r="5" spans="1:4">
      <c r="A5" s="3">
        <v>1</v>
      </c>
      <c r="B5" s="4" t="s">
        <v>1</v>
      </c>
      <c r="C5" s="5">
        <v>98.35164835164835</v>
      </c>
      <c r="D5" s="5">
        <v>94.444444444444443</v>
      </c>
    </row>
    <row r="6" spans="1:4">
      <c r="A6" s="3">
        <v>2</v>
      </c>
      <c r="B6" s="4" t="s">
        <v>2</v>
      </c>
      <c r="C6" s="5">
        <v>100</v>
      </c>
      <c r="D6" s="5">
        <v>100</v>
      </c>
    </row>
    <row r="7" spans="1:4">
      <c r="A7" s="3">
        <v>3</v>
      </c>
      <c r="B7" s="4" t="s">
        <v>3</v>
      </c>
      <c r="C7" s="5">
        <v>100</v>
      </c>
      <c r="D7" s="5">
        <v>100</v>
      </c>
    </row>
    <row r="8" spans="1:4">
      <c r="A8" s="3">
        <v>4</v>
      </c>
      <c r="B8" s="4" t="s">
        <v>4</v>
      </c>
      <c r="C8" s="5">
        <v>100</v>
      </c>
      <c r="D8" s="5">
        <v>100</v>
      </c>
    </row>
    <row r="9" spans="1:4">
      <c r="A9" s="3">
        <v>5</v>
      </c>
      <c r="B9" s="4" t="s">
        <v>5</v>
      </c>
      <c r="C9" s="5">
        <v>100</v>
      </c>
      <c r="D9" s="5">
        <v>100</v>
      </c>
    </row>
    <row r="10" spans="1:4">
      <c r="A10" s="3">
        <v>6</v>
      </c>
      <c r="B10" s="4" t="s">
        <v>11</v>
      </c>
      <c r="C10" s="5">
        <v>96.428571428571431</v>
      </c>
      <c r="D10" s="5">
        <v>95.50561797752809</v>
      </c>
    </row>
    <row r="11" spans="1:4">
      <c r="A11" s="3">
        <v>7</v>
      </c>
      <c r="B11" s="4" t="s">
        <v>6</v>
      </c>
      <c r="C11" s="5">
        <v>85.714285714285708</v>
      </c>
      <c r="D11" s="5">
        <v>100</v>
      </c>
    </row>
    <row r="12" spans="1:4">
      <c r="A12" s="3">
        <v>8</v>
      </c>
      <c r="B12" s="4" t="s">
        <v>7</v>
      </c>
      <c r="C12" s="5">
        <v>100</v>
      </c>
      <c r="D12" s="5">
        <v>97.9381443298969</v>
      </c>
    </row>
    <row r="13" spans="1:4">
      <c r="A13" s="3">
        <v>9</v>
      </c>
      <c r="B13" s="4" t="s">
        <v>10</v>
      </c>
      <c r="C13" s="5">
        <v>96.875</v>
      </c>
      <c r="D13" s="5">
        <v>95.370370370370367</v>
      </c>
    </row>
    <row r="14" spans="1:4">
      <c r="A14" s="3">
        <v>10</v>
      </c>
      <c r="B14" s="4" t="s">
        <v>13</v>
      </c>
      <c r="C14" s="5">
        <v>100</v>
      </c>
      <c r="D14" s="5">
        <v>100</v>
      </c>
    </row>
    <row r="15" spans="1:4">
      <c r="A15" s="3">
        <v>11</v>
      </c>
      <c r="B15" s="4" t="s">
        <v>8</v>
      </c>
      <c r="C15" s="5">
        <v>98.666666666666671</v>
      </c>
      <c r="D15" s="5">
        <v>100</v>
      </c>
    </row>
    <row r="16" spans="1:4">
      <c r="A16" s="3">
        <v>12</v>
      </c>
      <c r="B16" s="4" t="s">
        <v>9</v>
      </c>
      <c r="C16" s="5">
        <v>100</v>
      </c>
      <c r="D16" s="5">
        <v>100</v>
      </c>
    </row>
    <row r="17" spans="1:4">
      <c r="A17" s="3">
        <v>13</v>
      </c>
      <c r="B17" s="4" t="s">
        <v>12</v>
      </c>
      <c r="C17" s="5">
        <v>96.330275229357795</v>
      </c>
      <c r="D17" s="5">
        <v>94.444444444444443</v>
      </c>
    </row>
    <row r="18" spans="1:4">
      <c r="A18" s="3">
        <v>14</v>
      </c>
      <c r="B18" s="4" t="s">
        <v>22</v>
      </c>
      <c r="C18" s="3" t="s">
        <v>32</v>
      </c>
      <c r="D18" s="3" t="s">
        <v>32</v>
      </c>
    </row>
    <row r="19" spans="1:4">
      <c r="A19" s="3">
        <v>15</v>
      </c>
      <c r="B19" s="4" t="s">
        <v>23</v>
      </c>
      <c r="C19" s="3" t="s">
        <v>32</v>
      </c>
      <c r="D19" s="3" t="s">
        <v>32</v>
      </c>
    </row>
    <row r="20" spans="1:4">
      <c r="A20" s="3">
        <v>16</v>
      </c>
      <c r="B20" s="4" t="s">
        <v>24</v>
      </c>
      <c r="C20" s="3" t="s">
        <v>32</v>
      </c>
      <c r="D20" s="3" t="s">
        <v>32</v>
      </c>
    </row>
    <row r="21" spans="1:4">
      <c r="A21" s="18" t="s">
        <v>17</v>
      </c>
      <c r="B21" s="18"/>
      <c r="C21" s="3">
        <v>98.2</v>
      </c>
      <c r="D21" s="3">
        <v>96.9</v>
      </c>
    </row>
    <row r="22" spans="1:4">
      <c r="A22" s="7" t="s">
        <v>43</v>
      </c>
    </row>
  </sheetData>
  <mergeCells count="4">
    <mergeCell ref="A21:B21"/>
    <mergeCell ref="A3:A4"/>
    <mergeCell ref="B3:B4"/>
    <mergeCell ref="C3:D3"/>
  </mergeCells>
  <pageMargins left="0.36" right="0.36" top="0.33" bottom="0.33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zoomScale="80" zoomScaleNormal="80" workbookViewId="0">
      <pane xSplit="2" ySplit="4" topLeftCell="C11" activePane="bottomRight" state="frozen"/>
      <selection pane="topRight" activeCell="C1" sqref="C1"/>
      <selection pane="bottomLeft" activeCell="A5" sqref="A5"/>
      <selection pane="bottomRight"/>
    </sheetView>
  </sheetViews>
  <sheetFormatPr defaultColWidth="14.25" defaultRowHeight="24"/>
  <cols>
    <col min="1" max="1" width="10.625" style="17" customWidth="1"/>
    <col min="2" max="2" width="35.75" style="14" customWidth="1"/>
    <col min="3" max="6" width="21" style="14" customWidth="1"/>
    <col min="7" max="16384" width="14.25" style="14"/>
  </cols>
  <sheetData>
    <row r="1" spans="1:6">
      <c r="A1" s="11" t="s">
        <v>45</v>
      </c>
    </row>
    <row r="3" spans="1:6">
      <c r="A3" s="21" t="s">
        <v>14</v>
      </c>
      <c r="B3" s="21" t="s">
        <v>0</v>
      </c>
      <c r="C3" s="22" t="s">
        <v>45</v>
      </c>
      <c r="D3" s="23"/>
      <c r="E3" s="24"/>
      <c r="F3" s="21" t="s">
        <v>17</v>
      </c>
    </row>
    <row r="4" spans="1:6">
      <c r="A4" s="21"/>
      <c r="B4" s="21"/>
      <c r="C4" s="15" t="s">
        <v>25</v>
      </c>
      <c r="D4" s="15" t="s">
        <v>26</v>
      </c>
      <c r="E4" s="15" t="s">
        <v>27</v>
      </c>
      <c r="F4" s="21"/>
    </row>
    <row r="5" spans="1:6">
      <c r="A5" s="15">
        <v>1</v>
      </c>
      <c r="B5" s="12" t="s">
        <v>1</v>
      </c>
      <c r="C5" s="16">
        <v>87.2</v>
      </c>
      <c r="D5" s="16">
        <v>86.4</v>
      </c>
      <c r="E5" s="16" t="s">
        <v>32</v>
      </c>
      <c r="F5" s="16">
        <v>87.2</v>
      </c>
    </row>
    <row r="6" spans="1:6">
      <c r="A6" s="15">
        <v>2</v>
      </c>
      <c r="B6" s="12" t="s">
        <v>2</v>
      </c>
      <c r="C6" s="16">
        <v>87</v>
      </c>
      <c r="D6" s="16">
        <v>87.4</v>
      </c>
      <c r="E6" s="16">
        <v>88.2</v>
      </c>
      <c r="F6" s="16">
        <v>87.2</v>
      </c>
    </row>
    <row r="7" spans="1:6">
      <c r="A7" s="15">
        <v>3</v>
      </c>
      <c r="B7" s="12" t="s">
        <v>3</v>
      </c>
      <c r="C7" s="16">
        <v>89.600000000000009</v>
      </c>
      <c r="D7" s="16">
        <v>88.6</v>
      </c>
      <c r="E7" s="16" t="s">
        <v>32</v>
      </c>
      <c r="F7" s="16">
        <v>89.600000000000009</v>
      </c>
    </row>
    <row r="8" spans="1:6">
      <c r="A8" s="15">
        <v>4</v>
      </c>
      <c r="B8" s="12" t="s">
        <v>4</v>
      </c>
      <c r="C8" s="16">
        <v>90.199999999999989</v>
      </c>
      <c r="D8" s="16" t="s">
        <v>32</v>
      </c>
      <c r="E8" s="16" t="s">
        <v>32</v>
      </c>
      <c r="F8" s="16">
        <v>90.199999999999989</v>
      </c>
    </row>
    <row r="9" spans="1:6">
      <c r="A9" s="15">
        <v>5</v>
      </c>
      <c r="B9" s="12" t="s">
        <v>5</v>
      </c>
      <c r="C9" s="16">
        <v>89</v>
      </c>
      <c r="D9" s="16" t="s">
        <v>32</v>
      </c>
      <c r="E9" s="16" t="s">
        <v>32</v>
      </c>
      <c r="F9" s="16">
        <v>89</v>
      </c>
    </row>
    <row r="10" spans="1:6">
      <c r="A10" s="15">
        <v>6</v>
      </c>
      <c r="B10" s="12" t="s">
        <v>11</v>
      </c>
      <c r="C10" s="16">
        <v>86.6</v>
      </c>
      <c r="D10" s="16" t="s">
        <v>32</v>
      </c>
      <c r="E10" s="16" t="s">
        <v>32</v>
      </c>
      <c r="F10" s="16">
        <v>86.6</v>
      </c>
    </row>
    <row r="11" spans="1:6">
      <c r="A11" s="15">
        <v>7</v>
      </c>
      <c r="B11" s="12" t="s">
        <v>6</v>
      </c>
      <c r="C11" s="16">
        <v>87.2</v>
      </c>
      <c r="D11" s="16">
        <v>86</v>
      </c>
      <c r="E11" s="16">
        <v>87.8</v>
      </c>
      <c r="F11" s="16">
        <v>87.4</v>
      </c>
    </row>
    <row r="12" spans="1:6">
      <c r="A12" s="15">
        <v>8</v>
      </c>
      <c r="B12" s="12" t="s">
        <v>7</v>
      </c>
      <c r="C12" s="16">
        <v>87.4</v>
      </c>
      <c r="D12" s="16">
        <v>88</v>
      </c>
      <c r="E12" s="16">
        <v>88.4</v>
      </c>
      <c r="F12" s="16">
        <v>87.4</v>
      </c>
    </row>
    <row r="13" spans="1:6">
      <c r="A13" s="15">
        <v>9</v>
      </c>
      <c r="B13" s="12" t="s">
        <v>10</v>
      </c>
      <c r="C13" s="16">
        <v>86.8</v>
      </c>
      <c r="D13" s="16">
        <v>87.6</v>
      </c>
      <c r="E13" s="16">
        <v>86.6</v>
      </c>
      <c r="F13" s="16">
        <v>86.8</v>
      </c>
    </row>
    <row r="14" spans="1:6">
      <c r="A14" s="15">
        <v>10</v>
      </c>
      <c r="B14" s="12" t="s">
        <v>13</v>
      </c>
      <c r="C14" s="16">
        <v>88.2</v>
      </c>
      <c r="D14" s="16" t="s">
        <v>32</v>
      </c>
      <c r="E14" s="16" t="s">
        <v>32</v>
      </c>
      <c r="F14" s="16">
        <v>88.2</v>
      </c>
    </row>
    <row r="15" spans="1:6">
      <c r="A15" s="15">
        <v>11</v>
      </c>
      <c r="B15" s="12" t="s">
        <v>8</v>
      </c>
      <c r="C15" s="16">
        <v>87.6</v>
      </c>
      <c r="D15" s="16">
        <v>87.4</v>
      </c>
      <c r="E15" s="16" t="s">
        <v>32</v>
      </c>
      <c r="F15" s="16">
        <v>87.6</v>
      </c>
    </row>
    <row r="16" spans="1:6">
      <c r="A16" s="15">
        <v>12</v>
      </c>
      <c r="B16" s="12" t="s">
        <v>9</v>
      </c>
      <c r="C16" s="16">
        <v>86.6</v>
      </c>
      <c r="D16" s="16">
        <v>87.8</v>
      </c>
      <c r="E16" s="16" t="s">
        <v>32</v>
      </c>
      <c r="F16" s="16">
        <v>86.8</v>
      </c>
    </row>
    <row r="17" spans="1:6">
      <c r="A17" s="15">
        <v>13</v>
      </c>
      <c r="B17" s="12" t="s">
        <v>12</v>
      </c>
      <c r="C17" s="16">
        <v>87</v>
      </c>
      <c r="D17" s="16">
        <v>86.199999999999989</v>
      </c>
      <c r="E17" s="16" t="s">
        <v>32</v>
      </c>
      <c r="F17" s="16">
        <v>87</v>
      </c>
    </row>
    <row r="18" spans="1:6">
      <c r="A18" s="15">
        <v>14</v>
      </c>
      <c r="B18" s="12" t="s">
        <v>22</v>
      </c>
      <c r="C18" s="16" t="s">
        <v>32</v>
      </c>
      <c r="D18" s="16" t="s">
        <v>32</v>
      </c>
      <c r="E18" s="16" t="s">
        <v>32</v>
      </c>
      <c r="F18" s="16" t="s">
        <v>32</v>
      </c>
    </row>
    <row r="19" spans="1:6">
      <c r="A19" s="15">
        <v>15</v>
      </c>
      <c r="B19" s="12" t="s">
        <v>23</v>
      </c>
      <c r="C19" s="16" t="s">
        <v>32</v>
      </c>
      <c r="D19" s="16" t="s">
        <v>32</v>
      </c>
      <c r="E19" s="16" t="s">
        <v>32</v>
      </c>
      <c r="F19" s="16" t="s">
        <v>32</v>
      </c>
    </row>
    <row r="20" spans="1:6">
      <c r="A20" s="15">
        <v>16</v>
      </c>
      <c r="B20" s="12" t="s">
        <v>24</v>
      </c>
      <c r="C20" s="16" t="s">
        <v>32</v>
      </c>
      <c r="D20" s="16" t="s">
        <v>32</v>
      </c>
      <c r="E20" s="16" t="s">
        <v>32</v>
      </c>
      <c r="F20" s="16" t="s">
        <v>32</v>
      </c>
    </row>
    <row r="21" spans="1:6">
      <c r="A21" s="21" t="s">
        <v>17</v>
      </c>
      <c r="B21" s="21"/>
      <c r="C21" s="16">
        <v>87.4</v>
      </c>
      <c r="D21" s="16">
        <v>87.2</v>
      </c>
      <c r="E21" s="16">
        <v>87.8</v>
      </c>
      <c r="F21" s="16">
        <v>87.4</v>
      </c>
    </row>
    <row r="22" spans="1:6">
      <c r="A22" s="11" t="s">
        <v>43</v>
      </c>
    </row>
  </sheetData>
  <mergeCells count="5">
    <mergeCell ref="F3:F4"/>
    <mergeCell ref="C3:E3"/>
    <mergeCell ref="A21:B21"/>
    <mergeCell ref="A3:A4"/>
    <mergeCell ref="B3:B4"/>
  </mergeCells>
  <pageMargins left="0.35" right="0.36" top="0.33" bottom="0.3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defaultColWidth="14.25" defaultRowHeight="24"/>
  <cols>
    <col min="1" max="1" width="8.625" style="2" customWidth="1"/>
    <col min="2" max="2" width="35.75" style="1" customWidth="1"/>
    <col min="3" max="5" width="14.25" style="1" customWidth="1"/>
    <col min="6" max="16384" width="14.25" style="1"/>
  </cols>
  <sheetData>
    <row r="1" spans="1:5">
      <c r="A1" s="7" t="s">
        <v>39</v>
      </c>
    </row>
    <row r="2" spans="1:5">
      <c r="A2" s="10"/>
    </row>
    <row r="3" spans="1:5">
      <c r="A3" s="18" t="s">
        <v>14</v>
      </c>
      <c r="B3" s="18" t="s">
        <v>0</v>
      </c>
      <c r="C3" s="18" t="s">
        <v>25</v>
      </c>
      <c r="D3" s="18"/>
      <c r="E3" s="18"/>
    </row>
    <row r="4" spans="1:5">
      <c r="A4" s="18"/>
      <c r="B4" s="18"/>
      <c r="C4" s="3" t="s">
        <v>35</v>
      </c>
      <c r="D4" s="3" t="s">
        <v>36</v>
      </c>
      <c r="E4" s="3" t="s">
        <v>17</v>
      </c>
    </row>
    <row r="5" spans="1:5">
      <c r="A5" s="3">
        <v>1</v>
      </c>
      <c r="B5" s="4" t="s">
        <v>1</v>
      </c>
      <c r="C5" s="9">
        <v>2539500</v>
      </c>
      <c r="D5" s="9">
        <v>18362700</v>
      </c>
      <c r="E5" s="9">
        <f>D5+C5</f>
        <v>20902200</v>
      </c>
    </row>
    <row r="6" spans="1:5">
      <c r="A6" s="3">
        <v>2</v>
      </c>
      <c r="B6" s="4" t="s">
        <v>2</v>
      </c>
      <c r="C6" s="9">
        <v>2171200</v>
      </c>
      <c r="D6" s="9">
        <v>7432750</v>
      </c>
      <c r="E6" s="9">
        <f t="shared" ref="E6:E17" si="0">D6+C6</f>
        <v>9603950</v>
      </c>
    </row>
    <row r="7" spans="1:5">
      <c r="A7" s="3">
        <v>3</v>
      </c>
      <c r="B7" s="4" t="s">
        <v>3</v>
      </c>
      <c r="C7" s="9">
        <v>582400</v>
      </c>
      <c r="D7" s="9">
        <v>0</v>
      </c>
      <c r="E7" s="9">
        <f t="shared" si="0"/>
        <v>582400</v>
      </c>
    </row>
    <row r="8" spans="1:5">
      <c r="A8" s="3">
        <v>4</v>
      </c>
      <c r="B8" s="4" t="s">
        <v>4</v>
      </c>
      <c r="C8" s="9">
        <v>491380</v>
      </c>
      <c r="D8" s="9">
        <v>4774361</v>
      </c>
      <c r="E8" s="9">
        <f t="shared" si="0"/>
        <v>5265741</v>
      </c>
    </row>
    <row r="9" spans="1:5">
      <c r="A9" s="3">
        <v>5</v>
      </c>
      <c r="B9" s="4" t="s">
        <v>5</v>
      </c>
      <c r="C9" s="9">
        <v>819000</v>
      </c>
      <c r="D9" s="9">
        <v>2470000</v>
      </c>
      <c r="E9" s="9">
        <f t="shared" si="0"/>
        <v>3289000</v>
      </c>
    </row>
    <row r="10" spans="1:5">
      <c r="A10" s="3">
        <v>6</v>
      </c>
      <c r="B10" s="4" t="s">
        <v>11</v>
      </c>
      <c r="C10" s="9">
        <v>0</v>
      </c>
      <c r="D10" s="9">
        <v>0</v>
      </c>
      <c r="E10" s="9">
        <f t="shared" si="0"/>
        <v>0</v>
      </c>
    </row>
    <row r="11" spans="1:5">
      <c r="A11" s="3">
        <v>7</v>
      </c>
      <c r="B11" s="4" t="s">
        <v>6</v>
      </c>
      <c r="C11" s="9">
        <v>2065000</v>
      </c>
      <c r="D11" s="9">
        <v>4122000</v>
      </c>
      <c r="E11" s="9">
        <f t="shared" si="0"/>
        <v>6187000</v>
      </c>
    </row>
    <row r="12" spans="1:5">
      <c r="A12" s="3">
        <v>8</v>
      </c>
      <c r="B12" s="4" t="s">
        <v>7</v>
      </c>
      <c r="C12" s="9">
        <v>1521000</v>
      </c>
      <c r="D12" s="9">
        <v>1439650</v>
      </c>
      <c r="E12" s="9">
        <f t="shared" si="0"/>
        <v>2960650</v>
      </c>
    </row>
    <row r="13" spans="1:5">
      <c r="A13" s="3">
        <v>9</v>
      </c>
      <c r="B13" s="4" t="s">
        <v>10</v>
      </c>
      <c r="C13" s="9">
        <v>100000</v>
      </c>
      <c r="D13" s="9">
        <v>0</v>
      </c>
      <c r="E13" s="9">
        <f t="shared" si="0"/>
        <v>100000</v>
      </c>
    </row>
    <row r="14" spans="1:5">
      <c r="A14" s="3">
        <v>10</v>
      </c>
      <c r="B14" s="4" t="s">
        <v>13</v>
      </c>
      <c r="C14" s="9">
        <v>200000</v>
      </c>
      <c r="D14" s="9">
        <v>0</v>
      </c>
      <c r="E14" s="9">
        <f t="shared" si="0"/>
        <v>200000</v>
      </c>
    </row>
    <row r="15" spans="1:5">
      <c r="A15" s="3">
        <v>11</v>
      </c>
      <c r="B15" s="4" t="s">
        <v>8</v>
      </c>
      <c r="C15" s="9">
        <v>1390970</v>
      </c>
      <c r="D15" s="9">
        <v>1562000</v>
      </c>
      <c r="E15" s="9">
        <f t="shared" si="0"/>
        <v>2952970</v>
      </c>
    </row>
    <row r="16" spans="1:5">
      <c r="A16" s="3">
        <v>12</v>
      </c>
      <c r="B16" s="4" t="s">
        <v>9</v>
      </c>
      <c r="C16" s="9">
        <v>998200</v>
      </c>
      <c r="D16" s="9">
        <v>820000</v>
      </c>
      <c r="E16" s="9">
        <f t="shared" si="0"/>
        <v>1818200</v>
      </c>
    </row>
    <row r="17" spans="1:5">
      <c r="A17" s="3">
        <v>13</v>
      </c>
      <c r="B17" s="4" t="s">
        <v>12</v>
      </c>
      <c r="C17" s="9">
        <v>142000</v>
      </c>
      <c r="D17" s="9">
        <v>3394000</v>
      </c>
      <c r="E17" s="9">
        <f t="shared" si="0"/>
        <v>3536000</v>
      </c>
    </row>
    <row r="18" spans="1:5">
      <c r="A18" s="3">
        <v>14</v>
      </c>
      <c r="B18" s="4" t="s">
        <v>22</v>
      </c>
      <c r="C18" s="8" t="s">
        <v>32</v>
      </c>
      <c r="D18" s="8" t="s">
        <v>32</v>
      </c>
      <c r="E18" s="8" t="s">
        <v>32</v>
      </c>
    </row>
    <row r="19" spans="1:5">
      <c r="A19" s="3">
        <v>15</v>
      </c>
      <c r="B19" s="4" t="s">
        <v>23</v>
      </c>
      <c r="C19" s="8" t="s">
        <v>32</v>
      </c>
      <c r="D19" s="8" t="s">
        <v>32</v>
      </c>
      <c r="E19" s="8" t="s">
        <v>32</v>
      </c>
    </row>
    <row r="20" spans="1:5">
      <c r="A20" s="3">
        <v>16</v>
      </c>
      <c r="B20" s="4" t="s">
        <v>24</v>
      </c>
      <c r="C20" s="8" t="s">
        <v>32</v>
      </c>
      <c r="D20" s="8" t="s">
        <v>32</v>
      </c>
      <c r="E20" s="8" t="s">
        <v>32</v>
      </c>
    </row>
    <row r="21" spans="1:5">
      <c r="A21" s="18" t="s">
        <v>17</v>
      </c>
      <c r="B21" s="18"/>
      <c r="C21" s="9">
        <f>SUM(C5:C17)</f>
        <v>13020650</v>
      </c>
      <c r="D21" s="9">
        <f t="shared" ref="D21:E21" si="1">SUM(D5:D17)</f>
        <v>44377461</v>
      </c>
      <c r="E21" s="9">
        <f t="shared" si="1"/>
        <v>57398111</v>
      </c>
    </row>
    <row r="22" spans="1:5">
      <c r="A22" s="7" t="s">
        <v>40</v>
      </c>
    </row>
  </sheetData>
  <mergeCells count="4">
    <mergeCell ref="A3:A4"/>
    <mergeCell ref="B3:B4"/>
    <mergeCell ref="C3:E3"/>
    <mergeCell ref="A21:B21"/>
  </mergeCells>
  <pageMargins left="0.36" right="0.36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หลักสูตร</vt:lpstr>
      <vt:lpstr>อาจารย์-วุฒิ</vt:lpstr>
      <vt:lpstr>อาจารย์-ตำแหน่ง</vt:lpstr>
      <vt:lpstr>นศ ทั้งหมด</vt:lpstr>
      <vt:lpstr>สำเร็จตามเวลา</vt:lpstr>
      <vt:lpstr>ภาวะการได้งาน</vt:lpstr>
      <vt:lpstr>ความพึงพอใจนายจ้าง</vt:lpstr>
      <vt:lpstr>เงินวิจัย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2018-03-19T07:09:51Z</cp:lastPrinted>
  <dcterms:created xsi:type="dcterms:W3CDTF">2018-03-14T02:51:41Z</dcterms:created>
  <dcterms:modified xsi:type="dcterms:W3CDTF">2018-03-20T06:48:09Z</dcterms:modified>
</cp:coreProperties>
</file>