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OneDrive - Walailak University\02 การประเมินหลักสูตร สำนัก\ปีการศึกษา 2565\ข้อมูลกลาง\"/>
    </mc:Choice>
  </mc:AlternateContent>
  <bookViews>
    <workbookView xWindow="0" yWindow="0" windowWidth="11025" windowHeight="8490"/>
  </bookViews>
  <sheets>
    <sheet name="2564" sheetId="10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6" i="10" l="1"/>
  <c r="D11" i="10" l="1"/>
  <c r="H44" i="10" l="1"/>
  <c r="I24" i="10"/>
  <c r="L16" i="10"/>
  <c r="K16" i="10"/>
  <c r="J16" i="10"/>
  <c r="I16" i="10"/>
  <c r="H16" i="10"/>
  <c r="G16" i="10"/>
  <c r="F16" i="10"/>
  <c r="E16" i="10"/>
  <c r="C16" i="10"/>
  <c r="B16" i="10"/>
  <c r="D64" i="10"/>
  <c r="N63" i="10"/>
  <c r="D63" i="10"/>
  <c r="N62" i="10"/>
  <c r="D62" i="10"/>
  <c r="L61" i="10"/>
  <c r="K61" i="10"/>
  <c r="J61" i="10"/>
  <c r="I61" i="10"/>
  <c r="H61" i="10"/>
  <c r="G61" i="10"/>
  <c r="F61" i="10"/>
  <c r="E61" i="10"/>
  <c r="C61" i="10"/>
  <c r="B61" i="10"/>
  <c r="D61" i="10" s="1"/>
  <c r="N50" i="10"/>
  <c r="D50" i="10"/>
  <c r="N35" i="10"/>
  <c r="D35" i="10"/>
  <c r="N30" i="10"/>
  <c r="D30" i="10"/>
  <c r="L28" i="10"/>
  <c r="K28" i="10"/>
  <c r="J28" i="10"/>
  <c r="I28" i="10"/>
  <c r="H28" i="10"/>
  <c r="G28" i="10"/>
  <c r="F28" i="10"/>
  <c r="E28" i="10"/>
  <c r="C28" i="10"/>
  <c r="B28" i="10"/>
  <c r="B68" i="10" s="1"/>
  <c r="N19" i="10"/>
  <c r="D19" i="10"/>
  <c r="L18" i="10"/>
  <c r="K18" i="10"/>
  <c r="J18" i="10"/>
  <c r="I18" i="10"/>
  <c r="H18" i="10"/>
  <c r="G18" i="10"/>
  <c r="F18" i="10"/>
  <c r="E18" i="10"/>
  <c r="C18" i="10"/>
  <c r="B18" i="10"/>
  <c r="B65" i="10" s="1"/>
  <c r="D17" i="10"/>
  <c r="L13" i="10"/>
  <c r="K13" i="10"/>
  <c r="J13" i="10"/>
  <c r="I13" i="10"/>
  <c r="H13" i="10"/>
  <c r="G13" i="10"/>
  <c r="F13" i="10"/>
  <c r="E13" i="10"/>
  <c r="L10" i="10"/>
  <c r="K10" i="10"/>
  <c r="J10" i="10"/>
  <c r="I10" i="10"/>
  <c r="H10" i="10"/>
  <c r="G10" i="10"/>
  <c r="F10" i="10"/>
  <c r="E10" i="10"/>
  <c r="C13" i="10"/>
  <c r="B13" i="10"/>
  <c r="C10" i="10"/>
  <c r="B10" i="10"/>
  <c r="N60" i="10"/>
  <c r="D60" i="10"/>
  <c r="N58" i="10"/>
  <c r="D58" i="10"/>
  <c r="N59" i="10"/>
  <c r="D59" i="10"/>
  <c r="N57" i="10"/>
  <c r="D57" i="10"/>
  <c r="L56" i="10"/>
  <c r="K56" i="10"/>
  <c r="J56" i="10"/>
  <c r="I56" i="10"/>
  <c r="H56" i="10"/>
  <c r="G56" i="10"/>
  <c r="F56" i="10"/>
  <c r="E56" i="10"/>
  <c r="C56" i="10"/>
  <c r="B56" i="10"/>
  <c r="N55" i="10"/>
  <c r="D55" i="10"/>
  <c r="N54" i="10"/>
  <c r="D54" i="10"/>
  <c r="N53" i="10"/>
  <c r="D53" i="10"/>
  <c r="L52" i="10"/>
  <c r="K52" i="10"/>
  <c r="J52" i="10"/>
  <c r="I52" i="10"/>
  <c r="H52" i="10"/>
  <c r="G52" i="10"/>
  <c r="F52" i="10"/>
  <c r="E52" i="10"/>
  <c r="C52" i="10"/>
  <c r="C65" i="10" s="1"/>
  <c r="B52" i="10"/>
  <c r="N51" i="10"/>
  <c r="D51" i="10"/>
  <c r="N49" i="10"/>
  <c r="D49" i="10"/>
  <c r="L48" i="10"/>
  <c r="L67" i="10" s="1"/>
  <c r="K48" i="10"/>
  <c r="J48" i="10"/>
  <c r="I48" i="10"/>
  <c r="H48" i="10"/>
  <c r="G48" i="10"/>
  <c r="F48" i="10"/>
  <c r="E48" i="10"/>
  <c r="C48" i="10"/>
  <c r="B48" i="10"/>
  <c r="N47" i="10"/>
  <c r="D47" i="10"/>
  <c r="N46" i="10"/>
  <c r="D46" i="10"/>
  <c r="N45" i="10"/>
  <c r="D45" i="10"/>
  <c r="L44" i="10"/>
  <c r="K44" i="10"/>
  <c r="J44" i="10"/>
  <c r="I44" i="10"/>
  <c r="G44" i="10"/>
  <c r="F44" i="10"/>
  <c r="E44" i="10"/>
  <c r="C44" i="10"/>
  <c r="B44" i="10"/>
  <c r="N43" i="10"/>
  <c r="D43" i="10"/>
  <c r="N42" i="10"/>
  <c r="D42" i="10"/>
  <c r="N41" i="10"/>
  <c r="D41" i="10"/>
  <c r="N40" i="10"/>
  <c r="D40" i="10"/>
  <c r="L39" i="10"/>
  <c r="K39" i="10"/>
  <c r="J39" i="10"/>
  <c r="I39" i="10"/>
  <c r="H39" i="10"/>
  <c r="G39" i="10"/>
  <c r="F39" i="10"/>
  <c r="E39" i="10"/>
  <c r="C39" i="10"/>
  <c r="B39" i="10"/>
  <c r="N38" i="10"/>
  <c r="D38" i="10"/>
  <c r="N37" i="10"/>
  <c r="D37" i="10"/>
  <c r="N36" i="10"/>
  <c r="D36" i="10"/>
  <c r="N34" i="10"/>
  <c r="D34" i="10"/>
  <c r="N33" i="10"/>
  <c r="D33" i="10"/>
  <c r="N32" i="10"/>
  <c r="D32" i="10"/>
  <c r="L31" i="10"/>
  <c r="K31" i="10"/>
  <c r="J31" i="10"/>
  <c r="I31" i="10"/>
  <c r="H31" i="10"/>
  <c r="G31" i="10"/>
  <c r="F31" i="10"/>
  <c r="E31" i="10"/>
  <c r="C31" i="10"/>
  <c r="B31" i="10"/>
  <c r="N29" i="10"/>
  <c r="D29" i="10"/>
  <c r="N27" i="10"/>
  <c r="D27" i="10"/>
  <c r="L26" i="10"/>
  <c r="K26" i="10"/>
  <c r="J26" i="10"/>
  <c r="I26" i="10"/>
  <c r="H26" i="10"/>
  <c r="G26" i="10"/>
  <c r="F26" i="10"/>
  <c r="E26" i="10"/>
  <c r="C26" i="10"/>
  <c r="B26" i="10"/>
  <c r="N25" i="10"/>
  <c r="D25" i="10"/>
  <c r="L24" i="10"/>
  <c r="K24" i="10"/>
  <c r="J24" i="10"/>
  <c r="H24" i="10"/>
  <c r="G24" i="10"/>
  <c r="F24" i="10"/>
  <c r="E24" i="10"/>
  <c r="C24" i="10"/>
  <c r="B24" i="10"/>
  <c r="N23" i="10"/>
  <c r="D23" i="10"/>
  <c r="L22" i="10"/>
  <c r="K22" i="10"/>
  <c r="J22" i="10"/>
  <c r="I22" i="10"/>
  <c r="H22" i="10"/>
  <c r="G22" i="10"/>
  <c r="F22" i="10"/>
  <c r="E22" i="10"/>
  <c r="C22" i="10"/>
  <c r="B22" i="10"/>
  <c r="N21" i="10"/>
  <c r="D21" i="10"/>
  <c r="L20" i="10"/>
  <c r="K20" i="10"/>
  <c r="J20" i="10"/>
  <c r="I20" i="10"/>
  <c r="H20" i="10"/>
  <c r="G20" i="10"/>
  <c r="F20" i="10"/>
  <c r="E20" i="10"/>
  <c r="C20" i="10"/>
  <c r="B20" i="10"/>
  <c r="N15" i="10"/>
  <c r="D15" i="10"/>
  <c r="N14" i="10"/>
  <c r="D14" i="10"/>
  <c r="N12" i="10"/>
  <c r="D12" i="10"/>
  <c r="N11" i="10"/>
  <c r="B66" i="10" l="1"/>
  <c r="G68" i="10"/>
  <c r="E68" i="10"/>
  <c r="F67" i="10"/>
  <c r="G67" i="10"/>
  <c r="G65" i="10"/>
  <c r="E67" i="10"/>
  <c r="E65" i="10"/>
  <c r="F68" i="10"/>
  <c r="G66" i="10"/>
  <c r="F65" i="10"/>
  <c r="F66" i="10"/>
  <c r="C68" i="10"/>
  <c r="C67" i="10"/>
  <c r="H67" i="10"/>
  <c r="H68" i="10"/>
  <c r="H65" i="10"/>
  <c r="H66" i="10"/>
  <c r="J67" i="10"/>
  <c r="J68" i="10"/>
  <c r="J65" i="10"/>
  <c r="J66" i="10"/>
  <c r="I68" i="10"/>
  <c r="I67" i="10"/>
  <c r="I65" i="10"/>
  <c r="I66" i="10"/>
  <c r="K67" i="10"/>
  <c r="L68" i="10"/>
  <c r="K68" i="10"/>
  <c r="L65" i="10"/>
  <c r="K66" i="10"/>
  <c r="L66" i="10"/>
  <c r="K65" i="10"/>
  <c r="E66" i="10"/>
  <c r="N61" i="10"/>
  <c r="D18" i="10"/>
  <c r="D28" i="10"/>
  <c r="N28" i="10"/>
  <c r="D26" i="10"/>
  <c r="D24" i="10"/>
  <c r="N18" i="10"/>
  <c r="D22" i="10"/>
  <c r="D48" i="10"/>
  <c r="N56" i="10"/>
  <c r="D31" i="10"/>
  <c r="B67" i="10"/>
  <c r="N24" i="10"/>
  <c r="N26" i="10"/>
  <c r="D39" i="10"/>
  <c r="D44" i="10"/>
  <c r="D52" i="10"/>
  <c r="N39" i="10"/>
  <c r="N48" i="10"/>
  <c r="N52" i="10"/>
  <c r="D13" i="10"/>
  <c r="N17" i="10"/>
  <c r="D20" i="10"/>
  <c r="N22" i="10"/>
  <c r="N31" i="10"/>
  <c r="N44" i="10"/>
  <c r="N10" i="10"/>
  <c r="D56" i="10"/>
  <c r="N13" i="10"/>
  <c r="D10" i="10"/>
  <c r="N20" i="10"/>
  <c r="D68" i="10" l="1"/>
  <c r="D66" i="10"/>
  <c r="D67" i="10"/>
  <c r="N67" i="10"/>
  <c r="N16" i="10"/>
  <c r="N66" i="10"/>
  <c r="N68" i="10"/>
  <c r="D16" i="10"/>
  <c r="N65" i="10" l="1"/>
  <c r="D65" i="10"/>
</calcChain>
</file>

<file path=xl/sharedStrings.xml><?xml version="1.0" encoding="utf-8"?>
<sst xmlns="http://schemas.openxmlformats.org/spreadsheetml/2006/main" count="132" uniqueCount="113">
  <si>
    <t>ภาษาจีน</t>
  </si>
  <si>
    <t>ภาษาอังกฤษ</t>
  </si>
  <si>
    <t>อาชีวอนามัยและความปลอดภัย</t>
  </si>
  <si>
    <t>รัฐศาสตร์</t>
  </si>
  <si>
    <t>เทคนิคการแพทย์</t>
  </si>
  <si>
    <t>การจัดการ</t>
  </si>
  <si>
    <t>บัญชี</t>
  </si>
  <si>
    <t>เทคโนโลยีการจัดการทรัพยากรทางทะเลและชายฝั่ง</t>
  </si>
  <si>
    <t>พยาบาลศาสตร์</t>
  </si>
  <si>
    <t>อนามัยสิ่งแวดล้อม</t>
  </si>
  <si>
    <t>นิติศาสตร์</t>
  </si>
  <si>
    <t>ไทยศึกษาบูรณาการ</t>
  </si>
  <si>
    <t>เภสัชศาสตร์</t>
  </si>
  <si>
    <t>วิทยาศาสตร์เชิงคำนวณ</t>
  </si>
  <si>
    <t>กายภาพบำบัด</t>
  </si>
  <si>
    <t>อุตสาหกรรมการบริการ</t>
  </si>
  <si>
    <t>บริหารธุรกิจ</t>
  </si>
  <si>
    <t>การจัดการสารสนเทศดิจิทัล</t>
  </si>
  <si>
    <t>วิศวกรรมไฟฟ้า</t>
  </si>
  <si>
    <t>เทคโนโลยีสารสนเทศ</t>
  </si>
  <si>
    <t>การออกแบบอุตสาหกรรม</t>
  </si>
  <si>
    <t>วิศวกรรมคอมพิวเตอร์</t>
  </si>
  <si>
    <t>วิศวกรรมโยธา</t>
  </si>
  <si>
    <t>แพทยศาสตร์</t>
  </si>
  <si>
    <t>นิเทศศาสตร์</t>
  </si>
  <si>
    <t>การออกแบบภายใน</t>
  </si>
  <si>
    <t>นวัตกรรมการเกษตรและการประกอบการ</t>
  </si>
  <si>
    <t>สถาปัตยกรรม</t>
  </si>
  <si>
    <t>สาธารณสุขศาสตรบัณฑิต</t>
  </si>
  <si>
    <t>วิศวกรรมเคมีและกระบวนการ</t>
  </si>
  <si>
    <t>วิทยาศาสตร์และเทคโนโลยีสิ่งแวดล้อม</t>
  </si>
  <si>
    <t>วิศวกรรมพอลิเมอร์</t>
  </si>
  <si>
    <t>อาเซียนศึกษา</t>
  </si>
  <si>
    <t>วิศวกรรมซอฟต์แวร์</t>
  </si>
  <si>
    <t>เศรษฐศาสตร์</t>
  </si>
  <si>
    <t>จำนวน</t>
  </si>
  <si>
    <t>ร้อยละ</t>
  </si>
  <si>
    <t>ศึกษาต่อ</t>
  </si>
  <si>
    <t>ผู้ตอบ</t>
  </si>
  <si>
    <t>เทคนิคการแพทย์ (2 ภาษา)</t>
  </si>
  <si>
    <t>มัลติมีเดียและแอนิเมชัน</t>
  </si>
  <si>
    <t>วิทยาลัยนานาชาติ</t>
  </si>
  <si>
    <t>การวิเคราะห์โลจิสติกส์และการจัดการซัพพลายเชน</t>
  </si>
  <si>
    <t>นิติศาสตร์ (นานาชาติ)</t>
  </si>
  <si>
    <t>วิศวกรรมนวัตกรรมดิจิทัล</t>
  </si>
  <si>
    <t>วิทยาศาสตร์สุขภาพ</t>
  </si>
  <si>
    <t>วิทยาศาสตร์และเทคโนโลยี</t>
  </si>
  <si>
    <t>สำนักวิชา/หลักสูตร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</si>
  <si>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</si>
  <si>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</si>
  <si>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</si>
  <si>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</si>
  <si>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</si>
  <si>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</si>
  <si>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</si>
  <si>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</si>
  <si>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</si>
  <si>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</si>
  <si>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</si>
  <si>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</si>
  <si>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บัณฑิตที่ได้</t>
  </si>
  <si>
    <t>บัณฑิต</t>
  </si>
  <si>
    <t>บัณพิต</t>
  </si>
  <si>
    <t>บัณฑิตที่มี</t>
  </si>
  <si>
    <t>เงินเดือน/รายได้</t>
  </si>
  <si>
    <t>ร้อยละของบัณฑิตที่ได้งานทำ</t>
  </si>
  <si>
    <t>งานทำ</t>
  </si>
  <si>
    <t>ที่</t>
  </si>
  <si>
    <t>ที่มี</t>
  </si>
  <si>
    <t>กิจการของตนเอง</t>
  </si>
  <si>
    <t>ต่อเดือนของผู้</t>
  </si>
  <si>
    <t>หรือประกอบอาชีพอิสระ</t>
  </si>
  <si>
    <t>จบ</t>
  </si>
  <si>
    <t>ที่ตอบ</t>
  </si>
  <si>
    <t>แบบ</t>
  </si>
  <si>
    <t>ตรง</t>
  </si>
  <si>
    <t>ไม่ตรง</t>
  </si>
  <si>
    <t>ประกอบ</t>
  </si>
  <si>
    <t>ที่มีรายได้ประจำ</t>
  </si>
  <si>
    <t>อุปสมบท</t>
  </si>
  <si>
    <t>เกณฑ์</t>
  </si>
  <si>
    <t>สำเร็จการศึกษา</t>
  </si>
  <si>
    <t>ภายใน 1 ปี</t>
  </si>
  <si>
    <t>ทั้งหมด</t>
  </si>
  <si>
    <t>สำรวจ</t>
  </si>
  <si>
    <t>สาขา</t>
  </si>
  <si>
    <t>อาชีพ</t>
  </si>
  <si>
    <t>ก่อนเข้า</t>
  </si>
  <si>
    <t>อยู่แล้ว</t>
  </si>
  <si>
    <t>ทหาร</t>
  </si>
  <si>
    <t>ที่ได้งานทำหรือ</t>
  </si>
  <si>
    <t>[(4)+(5)] x 100</t>
  </si>
  <si>
    <t>(70 %</t>
  </si>
  <si>
    <t>อิสระ</t>
  </si>
  <si>
    <t>ศึกษา</t>
  </si>
  <si>
    <t>ประกอบอาชีพ</t>
  </si>
  <si>
    <t>(2) - [(6)+(7)+(8)+(9)+(10)]</t>
  </si>
  <si>
    <t>ขึ้นไป)</t>
  </si>
  <si>
    <t>อิสระ (ค่าเฉลี่ย)</t>
  </si>
  <si>
    <t>เทคโนโลยีการเกษตรและอุตสาหกรรมอาหาร</t>
  </si>
  <si>
    <t>วิทยาศาสตร์</t>
  </si>
  <si>
    <t>วิศวกรรมศาสตร์และทรัพยากร</t>
  </si>
  <si>
    <t>ศิลปศาสตร์</t>
  </si>
  <si>
    <t>สถาปัตยกรรมศาสตร์และการออกแบบ</t>
  </si>
  <si>
    <t>สหเวชศาสตร์</t>
  </si>
  <si>
    <t>สาธารณสุขศาสตร์</t>
  </si>
  <si>
    <t>สารสนเทศศาสตร์</t>
  </si>
  <si>
    <t>ภาพรวมทั้งมหาวิทยาลัย</t>
  </si>
  <si>
    <t xml:space="preserve">สังคมศาสตร์  </t>
  </si>
  <si>
    <t>การบัญชีและการเงิน</t>
  </si>
  <si>
    <t>รัฐศาสตร์และรัฐประศาสนศาสตร์</t>
  </si>
  <si>
    <t>ตัวบ่งชี้ที่ 2.2 ร้อยละของบัณฑิตปริญญาตรีที่ได้งานทำหรือประกอบอาชีพอิสระภายใน 1 ปี (ปีการศึกษา 2564)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</si>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</sst>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4" x14ac:knownFonts="1">
    <font>
      <sz val="11"/>
      <color theme="1"/>
      <name val="Calibri"/>
      <family val="2"/>
      <scheme val="minor"/>
    </font>
    <font>
      <b/>
      <sz val="16"/>
      <color theme="1"/>
      <name val="TH SarabunPSK"/>
      <family val="2"/>
    </font>
    <font>
      <b/>
      <sz val="16"/>
      <color theme="0"/>
      <name val="TH SarabunPSK"/>
      <family val="2"/>
    </font>
    <font>
      <b/>
      <sz val="16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inden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3" fontId="2" fillId="2" borderId="5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3" fontId="2" fillId="3" borderId="5" xfId="0" applyNumberFormat="1" applyFont="1" applyFill="1" applyBorder="1" applyAlignment="1">
      <alignment horizontal="center" vertical="center"/>
    </xf>
    <xf numFmtId="165" fontId="2" fillId="3" borderId="5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/>
    <xf numFmtId="3" fontId="1" fillId="4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3" fontId="1" fillId="0" borderId="0" xfId="0" applyNumberFormat="1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tabSelected="1" zoomScale="80" zoomScaleNormal="8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P18" sqref="P18"/>
    </sheetView>
  </sheetViews>
  <sheetFormatPr defaultColWidth="9.140625" defaultRowHeight="19.149999999999999" customHeight="1" x14ac:dyDescent="0.25"/>
  <cols>
    <col min="1" max="1" width="54.5703125" style="1" customWidth="1"/>
    <col min="2" max="3" width="7.85546875" style="2" customWidth="1"/>
    <col min="4" max="4" width="7" style="2" customWidth="1"/>
    <col min="5" max="5" width="5.85546875" style="2" customWidth="1"/>
    <col min="6" max="6" width="6.140625" style="2" customWidth="1"/>
    <col min="7" max="8" width="7.42578125" style="2" customWidth="1"/>
    <col min="9" max="9" width="7.85546875" style="2" customWidth="1"/>
    <col min="10" max="10" width="14" style="2" customWidth="1"/>
    <col min="11" max="11" width="8.28515625" style="2" customWidth="1"/>
    <col min="12" max="12" width="7.140625" style="2" customWidth="1"/>
    <col min="13" max="13" width="15" style="2" customWidth="1"/>
    <col min="14" max="14" width="27.42578125" style="2" customWidth="1"/>
    <col min="15" max="16384" width="9.140625" style="1"/>
  </cols>
  <sheetData>
    <row r="1" spans="1:14" ht="19.149999999999999" customHeight="1" x14ac:dyDescent="0.25">
      <c r="A1" s="1" t="s">
        <v>111</v>
      </c>
    </row>
    <row r="3" spans="1:14" ht="19.149999999999999" customHeight="1" x14ac:dyDescent="0.25">
      <c r="A3" s="33" t="s">
        <v>47</v>
      </c>
      <c r="B3" s="3" t="s">
        <v>48</v>
      </c>
      <c r="C3" s="3" t="s">
        <v>49</v>
      </c>
      <c r="D3" s="3" t="s">
        <v>50</v>
      </c>
      <c r="E3" s="36" t="s">
        <v>51</v>
      </c>
      <c r="F3" s="37"/>
      <c r="G3" s="3" t="s">
        <v>52</v>
      </c>
      <c r="H3" s="3" t="s">
        <v>53</v>
      </c>
      <c r="I3" s="3" t="s">
        <v>54</v>
      </c>
      <c r="J3" s="3" t="s">
        <v>55</v>
      </c>
      <c r="K3" s="3" t="s">
        <v>56</v>
      </c>
      <c r="L3" s="3" t="s">
        <v>57</v>
      </c>
      <c r="M3" s="3" t="s">
        <v>58</v>
      </c>
      <c r="N3" s="4" t="s">
        <v>59</v>
      </c>
    </row>
    <row r="4" spans="1:14" ht="19.149999999999999" customHeight="1" x14ac:dyDescent="0.25">
      <c r="A4" s="34"/>
      <c r="B4" s="5" t="s">
        <v>35</v>
      </c>
      <c r="C4" s="5" t="s">
        <v>35</v>
      </c>
      <c r="D4" s="5" t="s">
        <v>36</v>
      </c>
      <c r="E4" s="38" t="s">
        <v>60</v>
      </c>
      <c r="F4" s="39"/>
      <c r="G4" s="5" t="s">
        <v>61</v>
      </c>
      <c r="H4" s="5" t="s">
        <v>62</v>
      </c>
      <c r="I4" s="5" t="s">
        <v>61</v>
      </c>
      <c r="J4" s="5" t="s">
        <v>63</v>
      </c>
      <c r="K4" s="5" t="s">
        <v>61</v>
      </c>
      <c r="L4" s="5" t="s">
        <v>61</v>
      </c>
      <c r="M4" s="5" t="s">
        <v>64</v>
      </c>
      <c r="N4" s="5" t="s">
        <v>65</v>
      </c>
    </row>
    <row r="5" spans="1:14" ht="19.149999999999999" customHeight="1" x14ac:dyDescent="0.25">
      <c r="A5" s="34"/>
      <c r="B5" s="5" t="s">
        <v>61</v>
      </c>
      <c r="C5" s="5" t="s">
        <v>61</v>
      </c>
      <c r="D5" s="5" t="s">
        <v>38</v>
      </c>
      <c r="E5" s="40" t="s">
        <v>66</v>
      </c>
      <c r="F5" s="41"/>
      <c r="G5" s="5" t="s">
        <v>67</v>
      </c>
      <c r="H5" s="5" t="s">
        <v>68</v>
      </c>
      <c r="I5" s="5" t="s">
        <v>67</v>
      </c>
      <c r="J5" s="5" t="s">
        <v>69</v>
      </c>
      <c r="K5" s="5" t="s">
        <v>67</v>
      </c>
      <c r="L5" s="5" t="s">
        <v>67</v>
      </c>
      <c r="M5" s="5" t="s">
        <v>70</v>
      </c>
      <c r="N5" s="5" t="s">
        <v>71</v>
      </c>
    </row>
    <row r="6" spans="1:14" ht="19.149999999999999" customHeight="1" x14ac:dyDescent="0.25">
      <c r="A6" s="34"/>
      <c r="B6" s="5" t="s">
        <v>72</v>
      </c>
      <c r="C6" s="5" t="s">
        <v>73</v>
      </c>
      <c r="D6" s="5" t="s">
        <v>74</v>
      </c>
      <c r="E6" s="6" t="s">
        <v>75</v>
      </c>
      <c r="F6" s="5" t="s">
        <v>76</v>
      </c>
      <c r="G6" s="5" t="s">
        <v>77</v>
      </c>
      <c r="H6" s="5" t="s">
        <v>66</v>
      </c>
      <c r="I6" s="5" t="s">
        <v>37</v>
      </c>
      <c r="J6" s="5" t="s">
        <v>78</v>
      </c>
      <c r="K6" s="5" t="s">
        <v>79</v>
      </c>
      <c r="L6" s="5" t="s">
        <v>80</v>
      </c>
      <c r="M6" s="5" t="s">
        <v>81</v>
      </c>
      <c r="N6" s="5" t="s">
        <v>82</v>
      </c>
    </row>
    <row r="7" spans="1:14" ht="19.149999999999999" customHeight="1" x14ac:dyDescent="0.25">
      <c r="A7" s="34"/>
      <c r="B7" s="5" t="s">
        <v>83</v>
      </c>
      <c r="C7" s="5" t="s">
        <v>74</v>
      </c>
      <c r="D7" s="5" t="s">
        <v>84</v>
      </c>
      <c r="E7" s="7" t="s">
        <v>85</v>
      </c>
      <c r="F7" s="5" t="s">
        <v>85</v>
      </c>
      <c r="G7" s="5" t="s">
        <v>86</v>
      </c>
      <c r="H7" s="5" t="s">
        <v>87</v>
      </c>
      <c r="I7" s="5"/>
      <c r="J7" s="5" t="s">
        <v>88</v>
      </c>
      <c r="K7" s="5"/>
      <c r="L7" s="5" t="s">
        <v>89</v>
      </c>
      <c r="M7" s="5" t="s">
        <v>90</v>
      </c>
      <c r="N7" s="5" t="s">
        <v>91</v>
      </c>
    </row>
    <row r="8" spans="1:14" ht="19.149999999999999" customHeight="1" x14ac:dyDescent="0.25">
      <c r="A8" s="34"/>
      <c r="B8" s="5"/>
      <c r="C8" s="5" t="s">
        <v>84</v>
      </c>
      <c r="D8" s="5" t="s">
        <v>92</v>
      </c>
      <c r="E8" s="7"/>
      <c r="F8" s="5"/>
      <c r="G8" s="5" t="s">
        <v>93</v>
      </c>
      <c r="H8" s="5" t="s">
        <v>94</v>
      </c>
      <c r="I8" s="5"/>
      <c r="J8" s="5"/>
      <c r="K8" s="5"/>
      <c r="L8" s="5"/>
      <c r="M8" s="5" t="s">
        <v>95</v>
      </c>
      <c r="N8" s="5" t="s">
        <v>96</v>
      </c>
    </row>
    <row r="9" spans="1:14" ht="19.149999999999999" customHeight="1" x14ac:dyDescent="0.25">
      <c r="A9" s="35"/>
      <c r="B9" s="8"/>
      <c r="C9" s="8"/>
      <c r="D9" s="8" t="s">
        <v>97</v>
      </c>
      <c r="E9" s="9"/>
      <c r="F9" s="8"/>
      <c r="G9" s="8"/>
      <c r="H9" s="8"/>
      <c r="I9" s="8"/>
      <c r="J9" s="8"/>
      <c r="K9" s="8"/>
      <c r="L9" s="8"/>
      <c r="M9" s="8" t="s">
        <v>98</v>
      </c>
      <c r="N9" s="8"/>
    </row>
    <row r="10" spans="1:14" ht="19.149999999999999" customHeight="1" x14ac:dyDescent="0.25">
      <c r="A10" s="10" t="s">
        <v>5</v>
      </c>
      <c r="B10" s="11">
        <f>SUM(B11:B12)</f>
        <v>167</v>
      </c>
      <c r="C10" s="11">
        <f>SUM(C11:C12)</f>
        <v>135</v>
      </c>
      <c r="D10" s="12">
        <f>C10/B10*100</f>
        <v>80.838323353293418</v>
      </c>
      <c r="E10" s="11">
        <f t="shared" ref="E10:L10" si="0">SUM(E11:E12)</f>
        <v>85</v>
      </c>
      <c r="F10" s="11">
        <f t="shared" si="0"/>
        <v>2</v>
      </c>
      <c r="G10" s="11">
        <f t="shared" si="0"/>
        <v>21</v>
      </c>
      <c r="H10" s="11">
        <f t="shared" si="0"/>
        <v>0</v>
      </c>
      <c r="I10" s="11">
        <f t="shared" si="0"/>
        <v>0</v>
      </c>
      <c r="J10" s="11">
        <f t="shared" si="0"/>
        <v>0</v>
      </c>
      <c r="K10" s="11">
        <f t="shared" si="0"/>
        <v>0</v>
      </c>
      <c r="L10" s="11">
        <f t="shared" si="0"/>
        <v>0</v>
      </c>
      <c r="M10" s="11">
        <v>17230</v>
      </c>
      <c r="N10" s="12">
        <f>(E10+F10+G10)/(C10-(H10+I10+J10+K10+L10))*100</f>
        <v>80</v>
      </c>
    </row>
    <row r="11" spans="1:14" ht="19.149999999999999" customHeight="1" x14ac:dyDescent="0.35">
      <c r="A11" s="13" t="s">
        <v>16</v>
      </c>
      <c r="B11" s="14">
        <v>62</v>
      </c>
      <c r="C11" s="15">
        <v>51</v>
      </c>
      <c r="D11" s="16">
        <f>C11/B11*100</f>
        <v>82.258064516129039</v>
      </c>
      <c r="E11" s="15">
        <v>31</v>
      </c>
      <c r="F11" s="15">
        <v>1</v>
      </c>
      <c r="G11" s="15">
        <v>9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7">
        <v>17185</v>
      </c>
      <c r="N11" s="18">
        <f>(E11+F11+G11)/(C11-(H11+I11+J11+K11+L11))*100</f>
        <v>80.392156862745097</v>
      </c>
    </row>
    <row r="12" spans="1:14" ht="19.149999999999999" customHeight="1" x14ac:dyDescent="0.35">
      <c r="A12" s="13" t="s">
        <v>15</v>
      </c>
      <c r="B12" s="14">
        <v>105</v>
      </c>
      <c r="C12" s="15">
        <v>84</v>
      </c>
      <c r="D12" s="16">
        <f t="shared" ref="D12:D68" si="1">C12/B12*100</f>
        <v>80</v>
      </c>
      <c r="E12" s="15">
        <v>54</v>
      </c>
      <c r="F12" s="15">
        <v>1</v>
      </c>
      <c r="G12" s="15">
        <v>12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7">
        <v>17275</v>
      </c>
      <c r="N12" s="18">
        <f t="shared" ref="N12:N43" si="2">(E12+F12+G12)/(C12-(H12+I12+J12+K12+L12))*100</f>
        <v>79.761904761904773</v>
      </c>
    </row>
    <row r="13" spans="1:14" ht="19.149999999999999" customHeight="1" x14ac:dyDescent="0.25">
      <c r="A13" s="10" t="s">
        <v>109</v>
      </c>
      <c r="B13" s="11">
        <f>SUM(B14:B15)</f>
        <v>148</v>
      </c>
      <c r="C13" s="11">
        <f>SUM(C14:C15)</f>
        <v>119</v>
      </c>
      <c r="D13" s="12">
        <f>C13/B13*100</f>
        <v>80.405405405405403</v>
      </c>
      <c r="E13" s="11">
        <f t="shared" ref="E13" si="3">SUM(E14:E15)</f>
        <v>90</v>
      </c>
      <c r="F13" s="11">
        <f t="shared" ref="F13" si="4">SUM(F14:F15)</f>
        <v>0</v>
      </c>
      <c r="G13" s="11">
        <f t="shared" ref="G13" si="5">SUM(G14:G15)</f>
        <v>5</v>
      </c>
      <c r="H13" s="11">
        <f t="shared" ref="H13" si="6">SUM(H14:H15)</f>
        <v>0</v>
      </c>
      <c r="I13" s="11">
        <f t="shared" ref="I13" si="7">SUM(I14:I15)</f>
        <v>2</v>
      </c>
      <c r="J13" s="11">
        <f t="shared" ref="J13" si="8">SUM(J14:J15)</f>
        <v>0</v>
      </c>
      <c r="K13" s="11">
        <f t="shared" ref="K13" si="9">SUM(K14:K15)</f>
        <v>0</v>
      </c>
      <c r="L13" s="11">
        <f t="shared" ref="L13" si="10">SUM(L14:L15)</f>
        <v>0</v>
      </c>
      <c r="M13" s="11">
        <v>15433</v>
      </c>
      <c r="N13" s="12">
        <f>(E13+F13+G13)/(C13-(H13+I13+J13+K13+L13))*100</f>
        <v>81.196581196581192</v>
      </c>
    </row>
    <row r="14" spans="1:14" ht="19.149999999999999" customHeight="1" x14ac:dyDescent="0.35">
      <c r="A14" s="13" t="s">
        <v>6</v>
      </c>
      <c r="B14" s="14">
        <v>119</v>
      </c>
      <c r="C14" s="15">
        <v>95</v>
      </c>
      <c r="D14" s="16">
        <f t="shared" si="1"/>
        <v>79.831932773109244</v>
      </c>
      <c r="E14" s="15">
        <v>75</v>
      </c>
      <c r="F14" s="15">
        <v>0</v>
      </c>
      <c r="G14" s="15">
        <v>3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7">
        <v>15698</v>
      </c>
      <c r="N14" s="18">
        <f t="shared" si="2"/>
        <v>82.10526315789474</v>
      </c>
    </row>
    <row r="15" spans="1:14" ht="19.149999999999999" customHeight="1" x14ac:dyDescent="0.35">
      <c r="A15" s="13" t="s">
        <v>34</v>
      </c>
      <c r="B15" s="14">
        <v>29</v>
      </c>
      <c r="C15" s="15">
        <v>24</v>
      </c>
      <c r="D15" s="16">
        <f t="shared" si="1"/>
        <v>82.758620689655174</v>
      </c>
      <c r="E15" s="15">
        <v>15</v>
      </c>
      <c r="F15" s="15">
        <v>0</v>
      </c>
      <c r="G15" s="15">
        <v>2</v>
      </c>
      <c r="H15" s="15">
        <v>0</v>
      </c>
      <c r="I15" s="15">
        <v>2</v>
      </c>
      <c r="J15" s="15">
        <v>0</v>
      </c>
      <c r="K15" s="15">
        <v>0</v>
      </c>
      <c r="L15" s="15">
        <v>0</v>
      </c>
      <c r="M15" s="17">
        <v>13500</v>
      </c>
      <c r="N15" s="18">
        <f t="shared" si="2"/>
        <v>77.272727272727266</v>
      </c>
    </row>
    <row r="16" spans="1:14" ht="19.149999999999999" customHeight="1" x14ac:dyDescent="0.25">
      <c r="A16" s="10" t="s">
        <v>99</v>
      </c>
      <c r="B16" s="11">
        <f>SUM(B17)</f>
        <v>15</v>
      </c>
      <c r="C16" s="11">
        <f>SUM(C17)</f>
        <v>12</v>
      </c>
      <c r="D16" s="12">
        <f t="shared" si="1"/>
        <v>80</v>
      </c>
      <c r="E16" s="11">
        <f t="shared" ref="E16:L16" si="11">SUM(E17)</f>
        <v>8</v>
      </c>
      <c r="F16" s="11">
        <f t="shared" si="11"/>
        <v>0</v>
      </c>
      <c r="G16" s="11">
        <f t="shared" si="11"/>
        <v>1</v>
      </c>
      <c r="H16" s="11">
        <f t="shared" si="11"/>
        <v>0</v>
      </c>
      <c r="I16" s="11">
        <f t="shared" si="11"/>
        <v>0</v>
      </c>
      <c r="J16" s="11">
        <f t="shared" si="11"/>
        <v>0</v>
      </c>
      <c r="K16" s="11">
        <f t="shared" si="11"/>
        <v>0</v>
      </c>
      <c r="L16" s="11">
        <f t="shared" si="11"/>
        <v>0</v>
      </c>
      <c r="M16" s="11">
        <v>15000</v>
      </c>
      <c r="N16" s="12">
        <f>(E16+F16+G16)/(C16-(H16+I16+J16+K16+L16))*100</f>
        <v>75</v>
      </c>
    </row>
    <row r="17" spans="1:14" ht="19.149999999999999" customHeight="1" x14ac:dyDescent="0.35">
      <c r="A17" s="13" t="s">
        <v>26</v>
      </c>
      <c r="B17" s="15">
        <v>15</v>
      </c>
      <c r="C17" s="15">
        <v>12</v>
      </c>
      <c r="D17" s="16">
        <f>C17/B17*100</f>
        <v>80</v>
      </c>
      <c r="E17" s="15">
        <v>8</v>
      </c>
      <c r="F17" s="15">
        <v>0</v>
      </c>
      <c r="G17" s="15">
        <v>1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7">
        <v>15000</v>
      </c>
      <c r="N17" s="19">
        <f t="shared" si="2"/>
        <v>75</v>
      </c>
    </row>
    <row r="18" spans="1:14" ht="19.149999999999999" customHeight="1" x14ac:dyDescent="0.25">
      <c r="A18" s="10" t="s">
        <v>10</v>
      </c>
      <c r="B18" s="11">
        <f>SUM(B19)</f>
        <v>33</v>
      </c>
      <c r="C18" s="11">
        <f t="shared" ref="C18:L20" si="12">SUM(C19)</f>
        <v>25</v>
      </c>
      <c r="D18" s="12">
        <f t="shared" ref="D18:D19" si="13">C18/B18*100</f>
        <v>75.757575757575751</v>
      </c>
      <c r="E18" s="11">
        <f t="shared" si="12"/>
        <v>8</v>
      </c>
      <c r="F18" s="11">
        <f t="shared" si="12"/>
        <v>0</v>
      </c>
      <c r="G18" s="11">
        <f t="shared" si="12"/>
        <v>0</v>
      </c>
      <c r="H18" s="11">
        <f t="shared" si="12"/>
        <v>0</v>
      </c>
      <c r="I18" s="11">
        <f t="shared" si="12"/>
        <v>11</v>
      </c>
      <c r="J18" s="11">
        <f t="shared" si="12"/>
        <v>0</v>
      </c>
      <c r="K18" s="11">
        <f t="shared" si="12"/>
        <v>0</v>
      </c>
      <c r="L18" s="11">
        <f t="shared" si="12"/>
        <v>0</v>
      </c>
      <c r="M18" s="11">
        <v>16000</v>
      </c>
      <c r="N18" s="12">
        <f>(E18+F18+G18)/(C18-(H18+I18+J18+K18+L18))*100</f>
        <v>57.142857142857139</v>
      </c>
    </row>
    <row r="19" spans="1:14" ht="19.149999999999999" customHeight="1" x14ac:dyDescent="0.35">
      <c r="A19" s="13" t="s">
        <v>10</v>
      </c>
      <c r="B19" s="17">
        <v>33</v>
      </c>
      <c r="C19" s="15">
        <v>25</v>
      </c>
      <c r="D19" s="16">
        <f t="shared" si="13"/>
        <v>75.757575757575751</v>
      </c>
      <c r="E19" s="15">
        <v>8</v>
      </c>
      <c r="F19" s="15">
        <v>0</v>
      </c>
      <c r="G19" s="15">
        <v>0</v>
      </c>
      <c r="H19" s="15">
        <v>0</v>
      </c>
      <c r="I19" s="15">
        <v>11</v>
      </c>
      <c r="J19" s="15">
        <v>0</v>
      </c>
      <c r="K19" s="15">
        <v>0</v>
      </c>
      <c r="L19" s="15">
        <v>0</v>
      </c>
      <c r="M19" s="17">
        <v>16000</v>
      </c>
      <c r="N19" s="18">
        <f t="shared" ref="N19" si="14">(E19+F19+G19)/(C19-(H19+I19+J19+K19+L19))*100</f>
        <v>57.142857142857139</v>
      </c>
    </row>
    <row r="20" spans="1:14" ht="19.149999999999999" customHeight="1" x14ac:dyDescent="0.25">
      <c r="A20" s="10" t="s">
        <v>8</v>
      </c>
      <c r="B20" s="11">
        <f>SUM(B21)</f>
        <v>168</v>
      </c>
      <c r="C20" s="11">
        <f t="shared" si="12"/>
        <v>121</v>
      </c>
      <c r="D20" s="12">
        <f t="shared" si="1"/>
        <v>72.023809523809518</v>
      </c>
      <c r="E20" s="11">
        <f t="shared" si="12"/>
        <v>121</v>
      </c>
      <c r="F20" s="11">
        <f t="shared" si="12"/>
        <v>0</v>
      </c>
      <c r="G20" s="11">
        <f t="shared" si="12"/>
        <v>0</v>
      </c>
      <c r="H20" s="11">
        <f t="shared" si="12"/>
        <v>0</v>
      </c>
      <c r="I20" s="11">
        <f t="shared" si="12"/>
        <v>0</v>
      </c>
      <c r="J20" s="11">
        <f t="shared" si="12"/>
        <v>0</v>
      </c>
      <c r="K20" s="11">
        <f t="shared" si="12"/>
        <v>0</v>
      </c>
      <c r="L20" s="11">
        <f t="shared" si="12"/>
        <v>0</v>
      </c>
      <c r="M20" s="11">
        <v>21904</v>
      </c>
      <c r="N20" s="12">
        <f>(E20+F20+G20)/(C20-(H20+I20+J20+K20+L20))*100</f>
        <v>100</v>
      </c>
    </row>
    <row r="21" spans="1:14" ht="19.149999999999999" customHeight="1" x14ac:dyDescent="0.35">
      <c r="A21" s="13" t="s">
        <v>8</v>
      </c>
      <c r="B21" s="17">
        <v>168</v>
      </c>
      <c r="C21" s="15">
        <v>121</v>
      </c>
      <c r="D21" s="16">
        <f t="shared" si="1"/>
        <v>72.023809523809518</v>
      </c>
      <c r="E21" s="15">
        <v>121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7">
        <v>21904</v>
      </c>
      <c r="N21" s="18">
        <f t="shared" si="2"/>
        <v>100</v>
      </c>
    </row>
    <row r="22" spans="1:14" ht="19.149999999999999" customHeight="1" x14ac:dyDescent="0.25">
      <c r="A22" s="10" t="s">
        <v>23</v>
      </c>
      <c r="B22" s="11">
        <f>SUM(B23:B23)</f>
        <v>44</v>
      </c>
      <c r="C22" s="11">
        <f>SUM(C23:C23)</f>
        <v>36</v>
      </c>
      <c r="D22" s="12">
        <f t="shared" si="1"/>
        <v>81.818181818181827</v>
      </c>
      <c r="E22" s="11">
        <f t="shared" ref="E22:L22" si="15">SUM(E23:E23)</f>
        <v>36</v>
      </c>
      <c r="F22" s="11">
        <f t="shared" si="15"/>
        <v>0</v>
      </c>
      <c r="G22" s="11">
        <f t="shared" si="15"/>
        <v>0</v>
      </c>
      <c r="H22" s="11">
        <f t="shared" si="15"/>
        <v>0</v>
      </c>
      <c r="I22" s="11">
        <f t="shared" si="15"/>
        <v>0</v>
      </c>
      <c r="J22" s="11">
        <f t="shared" si="15"/>
        <v>0</v>
      </c>
      <c r="K22" s="11">
        <f t="shared" si="15"/>
        <v>0</v>
      </c>
      <c r="L22" s="11">
        <f t="shared" si="15"/>
        <v>0</v>
      </c>
      <c r="M22" s="11">
        <v>51667</v>
      </c>
      <c r="N22" s="12">
        <f>(E22+F22+G22)/(C22-(H22+I22+J22+K22+L22))*100</f>
        <v>100</v>
      </c>
    </row>
    <row r="23" spans="1:14" ht="19.149999999999999" customHeight="1" x14ac:dyDescent="0.35">
      <c r="A23" s="13" t="s">
        <v>23</v>
      </c>
      <c r="B23" s="17">
        <v>44</v>
      </c>
      <c r="C23" s="15">
        <v>36</v>
      </c>
      <c r="D23" s="16">
        <f t="shared" si="1"/>
        <v>81.818181818181827</v>
      </c>
      <c r="E23" s="15">
        <v>36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7">
        <v>51667</v>
      </c>
      <c r="N23" s="18">
        <f t="shared" si="2"/>
        <v>100</v>
      </c>
    </row>
    <row r="24" spans="1:14" ht="19.149999999999999" customHeight="1" x14ac:dyDescent="0.25">
      <c r="A24" s="10" t="s">
        <v>12</v>
      </c>
      <c r="B24" s="11">
        <f>SUM(B25)</f>
        <v>56</v>
      </c>
      <c r="C24" s="11">
        <f t="shared" ref="C24:L24" si="16">SUM(C25)</f>
        <v>40</v>
      </c>
      <c r="D24" s="12">
        <f t="shared" si="1"/>
        <v>71.428571428571431</v>
      </c>
      <c r="E24" s="11">
        <f t="shared" si="16"/>
        <v>40</v>
      </c>
      <c r="F24" s="11">
        <f t="shared" si="16"/>
        <v>0</v>
      </c>
      <c r="G24" s="11">
        <f t="shared" si="16"/>
        <v>0</v>
      </c>
      <c r="H24" s="11">
        <f t="shared" si="16"/>
        <v>0</v>
      </c>
      <c r="I24" s="11">
        <f t="shared" si="16"/>
        <v>0</v>
      </c>
      <c r="J24" s="11">
        <f t="shared" si="16"/>
        <v>0</v>
      </c>
      <c r="K24" s="11">
        <f t="shared" si="16"/>
        <v>0</v>
      </c>
      <c r="L24" s="11">
        <f t="shared" si="16"/>
        <v>0</v>
      </c>
      <c r="M24" s="11">
        <v>33989</v>
      </c>
      <c r="N24" s="12">
        <f>(E24+F24+G24)/(C24-(H24+I24+J24+K24+L24))*100</f>
        <v>100</v>
      </c>
    </row>
    <row r="25" spans="1:14" ht="19.149999999999999" customHeight="1" x14ac:dyDescent="0.35">
      <c r="A25" s="13" t="s">
        <v>12</v>
      </c>
      <c r="B25" s="17">
        <v>56</v>
      </c>
      <c r="C25" s="15">
        <v>40</v>
      </c>
      <c r="D25" s="16">
        <f t="shared" si="1"/>
        <v>71.428571428571431</v>
      </c>
      <c r="E25" s="15">
        <v>40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7">
        <v>33989</v>
      </c>
      <c r="N25" s="18">
        <f t="shared" si="2"/>
        <v>100</v>
      </c>
    </row>
    <row r="26" spans="1:14" ht="19.149999999999999" customHeight="1" x14ac:dyDescent="0.25">
      <c r="A26" s="10" t="s">
        <v>110</v>
      </c>
      <c r="B26" s="11">
        <f>SUM(B27:B27)</f>
        <v>140</v>
      </c>
      <c r="C26" s="11">
        <f>SUM(C27:C27)</f>
        <v>110</v>
      </c>
      <c r="D26" s="12">
        <f t="shared" si="1"/>
        <v>78.571428571428569</v>
      </c>
      <c r="E26" s="11">
        <f t="shared" ref="E26:L26" si="17">SUM(E27:E27)</f>
        <v>75</v>
      </c>
      <c r="F26" s="11">
        <f t="shared" si="17"/>
        <v>2</v>
      </c>
      <c r="G26" s="11">
        <f t="shared" si="17"/>
        <v>5</v>
      </c>
      <c r="H26" s="11">
        <f t="shared" si="17"/>
        <v>0</v>
      </c>
      <c r="I26" s="11">
        <f t="shared" si="17"/>
        <v>2</v>
      </c>
      <c r="J26" s="11">
        <f t="shared" si="17"/>
        <v>0</v>
      </c>
      <c r="K26" s="11">
        <f t="shared" si="17"/>
        <v>0</v>
      </c>
      <c r="L26" s="11">
        <f t="shared" si="17"/>
        <v>0</v>
      </c>
      <c r="M26" s="11">
        <v>13122</v>
      </c>
      <c r="N26" s="12">
        <f>(E26+F26+G26)/(C26-(H26+I26+J26+K26+L26))*100</f>
        <v>75.925925925925924</v>
      </c>
    </row>
    <row r="27" spans="1:14" ht="19.149999999999999" customHeight="1" x14ac:dyDescent="0.35">
      <c r="A27" s="13" t="s">
        <v>3</v>
      </c>
      <c r="B27" s="17">
        <v>140</v>
      </c>
      <c r="C27" s="15">
        <v>110</v>
      </c>
      <c r="D27" s="16">
        <f t="shared" si="1"/>
        <v>78.571428571428569</v>
      </c>
      <c r="E27" s="15">
        <v>75</v>
      </c>
      <c r="F27" s="15">
        <v>2</v>
      </c>
      <c r="G27" s="15">
        <v>5</v>
      </c>
      <c r="H27" s="15">
        <v>0</v>
      </c>
      <c r="I27" s="15">
        <v>2</v>
      </c>
      <c r="J27" s="15">
        <v>0</v>
      </c>
      <c r="K27" s="15">
        <v>0</v>
      </c>
      <c r="L27" s="15">
        <v>0</v>
      </c>
      <c r="M27" s="17">
        <v>13122</v>
      </c>
      <c r="N27" s="19">
        <f t="shared" ref="N27" si="18">(E27+F27+G27)/(C27-(H27+I27+J27+K27+L27))*100</f>
        <v>75.925925925925924</v>
      </c>
    </row>
    <row r="28" spans="1:14" ht="19.149999999999999" customHeight="1" x14ac:dyDescent="0.25">
      <c r="A28" s="10" t="s">
        <v>100</v>
      </c>
      <c r="B28" s="11">
        <f>SUM(B29:B30)</f>
        <v>23</v>
      </c>
      <c r="C28" s="11">
        <f>SUM(C29:C30)</f>
        <v>21</v>
      </c>
      <c r="D28" s="12">
        <f>C28/B28*100</f>
        <v>91.304347826086953</v>
      </c>
      <c r="E28" s="11">
        <f t="shared" ref="E28" si="19">SUM(E29:E30)</f>
        <v>10</v>
      </c>
      <c r="F28" s="11">
        <f t="shared" ref="F28" si="20">SUM(F29:F30)</f>
        <v>0</v>
      </c>
      <c r="G28" s="11">
        <f t="shared" ref="G28" si="21">SUM(G29:G30)</f>
        <v>0</v>
      </c>
      <c r="H28" s="11">
        <f t="shared" ref="H28" si="22">SUM(H29:H30)</f>
        <v>0</v>
      </c>
      <c r="I28" s="11">
        <f t="shared" ref="I28" si="23">SUM(I29:I30)</f>
        <v>11</v>
      </c>
      <c r="J28" s="11">
        <f t="shared" ref="J28" si="24">SUM(J29:J30)</f>
        <v>0</v>
      </c>
      <c r="K28" s="11">
        <f t="shared" ref="K28" si="25">SUM(K29:K30)</f>
        <v>0</v>
      </c>
      <c r="L28" s="11">
        <f t="shared" ref="L28" si="26">SUM(L29:L30)</f>
        <v>0</v>
      </c>
      <c r="M28" s="11">
        <v>15111</v>
      </c>
      <c r="N28" s="12">
        <f>(E28+F28+G28)/(C28-(H28+I28+J28+K28+L28))*100</f>
        <v>100</v>
      </c>
    </row>
    <row r="29" spans="1:14" ht="19.149999999999999" customHeight="1" x14ac:dyDescent="0.35">
      <c r="A29" s="13" t="s">
        <v>7</v>
      </c>
      <c r="B29" s="17">
        <v>5</v>
      </c>
      <c r="C29" s="17">
        <v>5</v>
      </c>
      <c r="D29" s="16">
        <f t="shared" si="1"/>
        <v>100</v>
      </c>
      <c r="E29" s="17">
        <v>5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14429</v>
      </c>
      <c r="N29" s="19">
        <f t="shared" si="2"/>
        <v>100</v>
      </c>
    </row>
    <row r="30" spans="1:14" ht="19.149999999999999" customHeight="1" x14ac:dyDescent="0.35">
      <c r="A30" s="13" t="s">
        <v>13</v>
      </c>
      <c r="B30" s="17">
        <v>18</v>
      </c>
      <c r="C30" s="17">
        <v>16</v>
      </c>
      <c r="D30" s="16">
        <f t="shared" si="1"/>
        <v>88.888888888888886</v>
      </c>
      <c r="E30" s="17">
        <v>5</v>
      </c>
      <c r="F30" s="17">
        <v>0</v>
      </c>
      <c r="G30" s="17">
        <v>0</v>
      </c>
      <c r="H30" s="17">
        <v>0</v>
      </c>
      <c r="I30" s="17">
        <v>11</v>
      </c>
      <c r="J30" s="17">
        <v>0</v>
      </c>
      <c r="K30" s="17">
        <v>0</v>
      </c>
      <c r="L30" s="17">
        <v>0</v>
      </c>
      <c r="M30" s="17">
        <v>17500</v>
      </c>
      <c r="N30" s="19">
        <f t="shared" si="2"/>
        <v>100</v>
      </c>
    </row>
    <row r="31" spans="1:14" ht="19.149999999999999" customHeight="1" x14ac:dyDescent="0.25">
      <c r="A31" s="10" t="s">
        <v>101</v>
      </c>
      <c r="B31" s="11">
        <f>SUM(B32:B38)</f>
        <v>163</v>
      </c>
      <c r="C31" s="11">
        <f>SUM(C32:C38)</f>
        <v>130</v>
      </c>
      <c r="D31" s="12">
        <f t="shared" si="1"/>
        <v>79.754601226993856</v>
      </c>
      <c r="E31" s="11">
        <f t="shared" ref="E31:L31" si="27">SUM(E32:E38)</f>
        <v>105</v>
      </c>
      <c r="F31" s="11">
        <f t="shared" si="27"/>
        <v>0</v>
      </c>
      <c r="G31" s="11">
        <f t="shared" si="27"/>
        <v>0</v>
      </c>
      <c r="H31" s="11">
        <f t="shared" si="27"/>
        <v>0</v>
      </c>
      <c r="I31" s="11">
        <f t="shared" si="27"/>
        <v>6</v>
      </c>
      <c r="J31" s="11">
        <f t="shared" si="27"/>
        <v>0</v>
      </c>
      <c r="K31" s="11">
        <f t="shared" si="27"/>
        <v>0</v>
      </c>
      <c r="L31" s="11">
        <f t="shared" si="27"/>
        <v>0</v>
      </c>
      <c r="M31" s="11">
        <v>20479</v>
      </c>
      <c r="N31" s="12">
        <f t="shared" si="2"/>
        <v>84.677419354838719</v>
      </c>
    </row>
    <row r="32" spans="1:14" ht="19.149999999999999" customHeight="1" x14ac:dyDescent="0.35">
      <c r="A32" s="13" t="s">
        <v>30</v>
      </c>
      <c r="B32" s="20">
        <v>14</v>
      </c>
      <c r="C32" s="15">
        <v>11</v>
      </c>
      <c r="D32" s="16">
        <f t="shared" si="1"/>
        <v>78.571428571428569</v>
      </c>
      <c r="E32" s="15">
        <v>9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7">
        <v>16500</v>
      </c>
      <c r="N32" s="18">
        <f t="shared" si="2"/>
        <v>81.818181818181827</v>
      </c>
    </row>
    <row r="33" spans="1:14" ht="19.149999999999999" customHeight="1" x14ac:dyDescent="0.35">
      <c r="A33" s="13" t="s">
        <v>21</v>
      </c>
      <c r="B33" s="20">
        <v>16</v>
      </c>
      <c r="C33" s="15">
        <v>16</v>
      </c>
      <c r="D33" s="16">
        <f t="shared" si="1"/>
        <v>100</v>
      </c>
      <c r="E33" s="15">
        <v>13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7">
        <v>22267</v>
      </c>
      <c r="N33" s="18">
        <f t="shared" si="2"/>
        <v>81.25</v>
      </c>
    </row>
    <row r="34" spans="1:14" ht="19.149999999999999" customHeight="1" x14ac:dyDescent="0.35">
      <c r="A34" s="13" t="s">
        <v>29</v>
      </c>
      <c r="B34" s="20">
        <v>19</v>
      </c>
      <c r="C34" s="15">
        <v>15</v>
      </c>
      <c r="D34" s="16">
        <f t="shared" si="1"/>
        <v>78.94736842105263</v>
      </c>
      <c r="E34" s="15">
        <v>12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7">
        <v>17800</v>
      </c>
      <c r="N34" s="18">
        <f t="shared" si="2"/>
        <v>80</v>
      </c>
    </row>
    <row r="35" spans="1:14" ht="19.149999999999999" customHeight="1" x14ac:dyDescent="0.35">
      <c r="A35" s="13" t="s">
        <v>33</v>
      </c>
      <c r="B35" s="20">
        <v>21</v>
      </c>
      <c r="C35" s="15">
        <v>16</v>
      </c>
      <c r="D35" s="16">
        <f t="shared" ref="D35" si="28">C35/B35*100</f>
        <v>76.19047619047619</v>
      </c>
      <c r="E35" s="15">
        <v>14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7">
        <v>21714</v>
      </c>
      <c r="N35" s="18">
        <f t="shared" ref="N35" si="29">(E35+F35+G35)/(C35-(H35+I35+J35+K35+L35))*100</f>
        <v>87.5</v>
      </c>
    </row>
    <row r="36" spans="1:14" ht="19.149999999999999" customHeight="1" x14ac:dyDescent="0.35">
      <c r="A36" s="13" t="s">
        <v>31</v>
      </c>
      <c r="B36" s="20">
        <v>12</v>
      </c>
      <c r="C36" s="15">
        <v>11</v>
      </c>
      <c r="D36" s="16">
        <f t="shared" si="1"/>
        <v>91.666666666666657</v>
      </c>
      <c r="E36" s="15">
        <v>9</v>
      </c>
      <c r="F36" s="15">
        <v>0</v>
      </c>
      <c r="G36" s="15">
        <v>0</v>
      </c>
      <c r="H36" s="15">
        <v>0</v>
      </c>
      <c r="I36" s="15">
        <v>2</v>
      </c>
      <c r="J36" s="15">
        <v>0</v>
      </c>
      <c r="K36" s="15">
        <v>0</v>
      </c>
      <c r="L36" s="15">
        <v>0</v>
      </c>
      <c r="M36" s="17">
        <v>15714</v>
      </c>
      <c r="N36" s="18">
        <f t="shared" si="2"/>
        <v>100</v>
      </c>
    </row>
    <row r="37" spans="1:14" ht="19.149999999999999" customHeight="1" x14ac:dyDescent="0.35">
      <c r="A37" s="13" t="s">
        <v>18</v>
      </c>
      <c r="B37" s="20">
        <v>31</v>
      </c>
      <c r="C37" s="15">
        <v>25</v>
      </c>
      <c r="D37" s="16">
        <f t="shared" si="1"/>
        <v>80.645161290322577</v>
      </c>
      <c r="E37" s="15">
        <v>20</v>
      </c>
      <c r="F37" s="15">
        <v>0</v>
      </c>
      <c r="G37" s="15">
        <v>0</v>
      </c>
      <c r="H37" s="15">
        <v>0</v>
      </c>
      <c r="I37" s="15">
        <v>1</v>
      </c>
      <c r="J37" s="15">
        <v>0</v>
      </c>
      <c r="K37" s="15">
        <v>0</v>
      </c>
      <c r="L37" s="15">
        <v>0</v>
      </c>
      <c r="M37" s="17">
        <v>18800</v>
      </c>
      <c r="N37" s="18">
        <f t="shared" si="2"/>
        <v>83.333333333333343</v>
      </c>
    </row>
    <row r="38" spans="1:14" ht="19.149999999999999" customHeight="1" x14ac:dyDescent="0.35">
      <c r="A38" s="13" t="s">
        <v>22</v>
      </c>
      <c r="B38" s="20">
        <v>50</v>
      </c>
      <c r="C38" s="15">
        <v>36</v>
      </c>
      <c r="D38" s="16">
        <f t="shared" si="1"/>
        <v>72</v>
      </c>
      <c r="E38" s="15">
        <v>28</v>
      </c>
      <c r="F38" s="15">
        <v>0</v>
      </c>
      <c r="G38" s="17">
        <v>0</v>
      </c>
      <c r="H38" s="17">
        <v>0</v>
      </c>
      <c r="I38" s="15">
        <v>3</v>
      </c>
      <c r="J38" s="15">
        <v>0</v>
      </c>
      <c r="K38" s="15">
        <v>0</v>
      </c>
      <c r="L38" s="15">
        <v>0</v>
      </c>
      <c r="M38" s="17">
        <v>23215</v>
      </c>
      <c r="N38" s="18">
        <f t="shared" si="2"/>
        <v>84.848484848484844</v>
      </c>
    </row>
    <row r="39" spans="1:14" ht="19.149999999999999" customHeight="1" x14ac:dyDescent="0.25">
      <c r="A39" s="21" t="s">
        <v>102</v>
      </c>
      <c r="B39" s="22">
        <f>SUM(B40:B43)</f>
        <v>221</v>
      </c>
      <c r="C39" s="22">
        <f>SUM(C40:C43)</f>
        <v>181</v>
      </c>
      <c r="D39" s="12">
        <f t="shared" si="1"/>
        <v>81.900452488687776</v>
      </c>
      <c r="E39" s="22">
        <f t="shared" ref="E39:L39" si="30">SUM(E40:E43)</f>
        <v>133</v>
      </c>
      <c r="F39" s="22">
        <f t="shared" si="30"/>
        <v>0</v>
      </c>
      <c r="G39" s="22">
        <f t="shared" si="30"/>
        <v>9</v>
      </c>
      <c r="H39" s="22">
        <f t="shared" si="30"/>
        <v>0</v>
      </c>
      <c r="I39" s="22">
        <f t="shared" si="30"/>
        <v>5</v>
      </c>
      <c r="J39" s="22">
        <f t="shared" si="30"/>
        <v>0</v>
      </c>
      <c r="K39" s="22">
        <f t="shared" si="30"/>
        <v>0</v>
      </c>
      <c r="L39" s="22">
        <f t="shared" si="30"/>
        <v>0</v>
      </c>
      <c r="M39" s="11">
        <v>15540</v>
      </c>
      <c r="N39" s="12">
        <f>(E39+F39+G39)/(C39-(H39+I39+J39+K39+L39))*100</f>
        <v>80.681818181818173</v>
      </c>
    </row>
    <row r="40" spans="1:14" ht="19.149999999999999" customHeight="1" x14ac:dyDescent="0.35">
      <c r="A40" s="13" t="s">
        <v>11</v>
      </c>
      <c r="B40" s="15">
        <v>31</v>
      </c>
      <c r="C40" s="15">
        <v>29</v>
      </c>
      <c r="D40" s="16">
        <f t="shared" si="1"/>
        <v>93.548387096774192</v>
      </c>
      <c r="E40" s="15">
        <v>20</v>
      </c>
      <c r="F40" s="15">
        <v>0</v>
      </c>
      <c r="G40" s="15">
        <v>2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7">
        <v>12625</v>
      </c>
      <c r="N40" s="18">
        <f t="shared" si="2"/>
        <v>75.862068965517238</v>
      </c>
    </row>
    <row r="41" spans="1:14" ht="19.149999999999999" customHeight="1" x14ac:dyDescent="0.35">
      <c r="A41" s="13" t="s">
        <v>0</v>
      </c>
      <c r="B41" s="15">
        <v>71</v>
      </c>
      <c r="C41" s="15">
        <v>60</v>
      </c>
      <c r="D41" s="16">
        <f t="shared" si="1"/>
        <v>84.507042253521121</v>
      </c>
      <c r="E41" s="15">
        <v>47</v>
      </c>
      <c r="F41" s="15">
        <v>0</v>
      </c>
      <c r="G41" s="15">
        <v>2</v>
      </c>
      <c r="H41" s="15">
        <v>0</v>
      </c>
      <c r="I41" s="15">
        <v>2</v>
      </c>
      <c r="J41" s="15">
        <v>0</v>
      </c>
      <c r="K41" s="15">
        <v>0</v>
      </c>
      <c r="L41" s="15">
        <v>0</v>
      </c>
      <c r="M41" s="17">
        <v>15115</v>
      </c>
      <c r="N41" s="18">
        <f t="shared" si="2"/>
        <v>84.482758620689651</v>
      </c>
    </row>
    <row r="42" spans="1:14" ht="19.149999999999999" customHeight="1" x14ac:dyDescent="0.35">
      <c r="A42" s="13" t="s">
        <v>1</v>
      </c>
      <c r="B42" s="15">
        <v>109</v>
      </c>
      <c r="C42" s="15">
        <v>85</v>
      </c>
      <c r="D42" s="16">
        <f t="shared" si="1"/>
        <v>77.981651376146786</v>
      </c>
      <c r="E42" s="15">
        <v>62</v>
      </c>
      <c r="F42" s="15">
        <v>0</v>
      </c>
      <c r="G42" s="15">
        <v>4</v>
      </c>
      <c r="H42" s="15">
        <v>0</v>
      </c>
      <c r="I42" s="15">
        <v>3</v>
      </c>
      <c r="J42" s="15">
        <v>0</v>
      </c>
      <c r="K42" s="15">
        <v>0</v>
      </c>
      <c r="L42" s="15">
        <v>0</v>
      </c>
      <c r="M42" s="17">
        <v>16755</v>
      </c>
      <c r="N42" s="18">
        <f t="shared" si="2"/>
        <v>80.487804878048792</v>
      </c>
    </row>
    <row r="43" spans="1:14" ht="19.149999999999999" customHeight="1" x14ac:dyDescent="0.35">
      <c r="A43" s="13" t="s">
        <v>32</v>
      </c>
      <c r="B43" s="15">
        <v>10</v>
      </c>
      <c r="C43" s="15">
        <v>7</v>
      </c>
      <c r="D43" s="16">
        <f t="shared" si="1"/>
        <v>70</v>
      </c>
      <c r="E43" s="15">
        <v>4</v>
      </c>
      <c r="F43" s="15">
        <v>0</v>
      </c>
      <c r="G43" s="15">
        <v>1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7">
        <v>12500</v>
      </c>
      <c r="N43" s="18">
        <f t="shared" si="2"/>
        <v>71.428571428571431</v>
      </c>
    </row>
    <row r="44" spans="1:14" ht="19.149999999999999" customHeight="1" x14ac:dyDescent="0.25">
      <c r="A44" s="10" t="s">
        <v>103</v>
      </c>
      <c r="B44" s="11">
        <f>SUM(B45:B47)</f>
        <v>51</v>
      </c>
      <c r="C44" s="11">
        <f t="shared" ref="C44:L44" si="31">SUM(C45:C47)</f>
        <v>41</v>
      </c>
      <c r="D44" s="12">
        <f t="shared" si="1"/>
        <v>80.392156862745097</v>
      </c>
      <c r="E44" s="11">
        <f t="shared" si="31"/>
        <v>29</v>
      </c>
      <c r="F44" s="11">
        <f t="shared" si="31"/>
        <v>0</v>
      </c>
      <c r="G44" s="11">
        <f t="shared" si="31"/>
        <v>0</v>
      </c>
      <c r="H44" s="11">
        <f t="shared" si="31"/>
        <v>0</v>
      </c>
      <c r="I44" s="11">
        <f t="shared" si="31"/>
        <v>4</v>
      </c>
      <c r="J44" s="11">
        <f t="shared" si="31"/>
        <v>0</v>
      </c>
      <c r="K44" s="11">
        <f t="shared" si="31"/>
        <v>0</v>
      </c>
      <c r="L44" s="11">
        <f t="shared" si="31"/>
        <v>0</v>
      </c>
      <c r="M44" s="11">
        <v>17007</v>
      </c>
      <c r="N44" s="12">
        <f>(E44+F44+G44)/(C44-(H44+I44+J44+K44+L44))*100</f>
        <v>78.378378378378372</v>
      </c>
    </row>
    <row r="45" spans="1:14" ht="19.149999999999999" customHeight="1" x14ac:dyDescent="0.35">
      <c r="A45" s="13" t="s">
        <v>25</v>
      </c>
      <c r="B45" s="17">
        <v>6</v>
      </c>
      <c r="C45" s="15">
        <v>6</v>
      </c>
      <c r="D45" s="16">
        <f t="shared" si="1"/>
        <v>100</v>
      </c>
      <c r="E45" s="15">
        <v>5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7">
        <v>16533</v>
      </c>
      <c r="N45" s="18">
        <f t="shared" ref="N45:N47" si="32">(E45+F45+G45)/(C45-(H45+I45+J45+K45+L45))*100</f>
        <v>83.333333333333343</v>
      </c>
    </row>
    <row r="46" spans="1:14" ht="19.149999999999999" customHeight="1" x14ac:dyDescent="0.35">
      <c r="A46" s="13" t="s">
        <v>20</v>
      </c>
      <c r="B46" s="17">
        <v>9</v>
      </c>
      <c r="C46" s="15">
        <v>9</v>
      </c>
      <c r="D46" s="16">
        <f t="shared" si="1"/>
        <v>100</v>
      </c>
      <c r="E46" s="15">
        <v>7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7">
        <v>16500</v>
      </c>
      <c r="N46" s="18">
        <f t="shared" si="32"/>
        <v>77.777777777777786</v>
      </c>
    </row>
    <row r="47" spans="1:14" ht="19.149999999999999" customHeight="1" x14ac:dyDescent="0.35">
      <c r="A47" s="13" t="s">
        <v>27</v>
      </c>
      <c r="B47" s="17">
        <v>36</v>
      </c>
      <c r="C47" s="15">
        <v>26</v>
      </c>
      <c r="D47" s="16">
        <f t="shared" si="1"/>
        <v>72.222222222222214</v>
      </c>
      <c r="E47" s="15">
        <v>17</v>
      </c>
      <c r="F47" s="15">
        <v>0</v>
      </c>
      <c r="G47" s="15">
        <v>0</v>
      </c>
      <c r="H47" s="15">
        <v>0</v>
      </c>
      <c r="I47" s="15">
        <v>4</v>
      </c>
      <c r="J47" s="15">
        <v>0</v>
      </c>
      <c r="K47" s="15">
        <v>0</v>
      </c>
      <c r="L47" s="15">
        <v>0</v>
      </c>
      <c r="M47" s="17">
        <v>17250</v>
      </c>
      <c r="N47" s="18">
        <f t="shared" si="32"/>
        <v>77.272727272727266</v>
      </c>
    </row>
    <row r="48" spans="1:14" ht="19.149999999999999" customHeight="1" x14ac:dyDescent="0.25">
      <c r="A48" s="10" t="s">
        <v>104</v>
      </c>
      <c r="B48" s="23">
        <f>SUM(B49:B51)</f>
        <v>330</v>
      </c>
      <c r="C48" s="23">
        <f>SUM(C49:C51)</f>
        <v>233</v>
      </c>
      <c r="D48" s="12">
        <f t="shared" si="1"/>
        <v>70.606060606060609</v>
      </c>
      <c r="E48" s="23">
        <f t="shared" ref="E48:L48" si="33">SUM(E49:E51)</f>
        <v>188</v>
      </c>
      <c r="F48" s="23">
        <f t="shared" si="33"/>
        <v>0</v>
      </c>
      <c r="G48" s="23">
        <f t="shared" si="33"/>
        <v>0</v>
      </c>
      <c r="H48" s="23">
        <f t="shared" si="33"/>
        <v>0</v>
      </c>
      <c r="I48" s="23">
        <f t="shared" si="33"/>
        <v>4</v>
      </c>
      <c r="J48" s="23">
        <f t="shared" si="33"/>
        <v>0</v>
      </c>
      <c r="K48" s="23">
        <f t="shared" si="33"/>
        <v>0</v>
      </c>
      <c r="L48" s="23">
        <f t="shared" si="33"/>
        <v>0</v>
      </c>
      <c r="M48" s="11">
        <v>20115</v>
      </c>
      <c r="N48" s="12">
        <f>(E48+F48+G48)/(C48-(H48+I48+J48+K48+L48))*100</f>
        <v>82.096069868995642</v>
      </c>
    </row>
    <row r="49" spans="1:14" ht="19.149999999999999" customHeight="1" x14ac:dyDescent="0.35">
      <c r="A49" s="13" t="s">
        <v>14</v>
      </c>
      <c r="B49" s="15">
        <v>96</v>
      </c>
      <c r="C49" s="15">
        <v>68</v>
      </c>
      <c r="D49" s="16">
        <f t="shared" si="1"/>
        <v>70.833333333333343</v>
      </c>
      <c r="E49" s="15">
        <v>53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7">
        <v>16650</v>
      </c>
      <c r="N49" s="18">
        <f t="shared" ref="N49:N68" si="34">(E49+F49+G49)/(C49-(H49+I49+J49+K49+L49))*100</f>
        <v>77.941176470588232</v>
      </c>
    </row>
    <row r="50" spans="1:14" ht="19.149999999999999" customHeight="1" x14ac:dyDescent="0.35">
      <c r="A50" s="13" t="s">
        <v>4</v>
      </c>
      <c r="B50" s="15">
        <v>225</v>
      </c>
      <c r="C50" s="15">
        <v>158</v>
      </c>
      <c r="D50" s="16">
        <f t="shared" ref="D50" si="35">C50/B50*100</f>
        <v>70.222222222222214</v>
      </c>
      <c r="E50" s="15">
        <v>128</v>
      </c>
      <c r="F50" s="15">
        <v>0</v>
      </c>
      <c r="G50" s="15">
        <v>0</v>
      </c>
      <c r="H50" s="15">
        <v>0</v>
      </c>
      <c r="I50" s="15">
        <v>4</v>
      </c>
      <c r="J50" s="15">
        <v>0</v>
      </c>
      <c r="K50" s="15">
        <v>0</v>
      </c>
      <c r="L50" s="15">
        <v>0</v>
      </c>
      <c r="M50" s="17">
        <v>21783</v>
      </c>
      <c r="N50" s="18">
        <f t="shared" ref="N50" si="36">(E50+F50+G50)/(C50-(H50+I50+J50+K50+L50))*100</f>
        <v>83.116883116883116</v>
      </c>
    </row>
    <row r="51" spans="1:14" ht="19.149999999999999" customHeight="1" x14ac:dyDescent="0.35">
      <c r="A51" s="13" t="s">
        <v>39</v>
      </c>
      <c r="B51" s="15">
        <v>9</v>
      </c>
      <c r="C51" s="15">
        <v>7</v>
      </c>
      <c r="D51" s="16">
        <f t="shared" si="1"/>
        <v>77.777777777777786</v>
      </c>
      <c r="E51" s="15">
        <v>7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7">
        <v>20500</v>
      </c>
      <c r="N51" s="18">
        <f t="shared" si="34"/>
        <v>100</v>
      </c>
    </row>
    <row r="52" spans="1:14" ht="19.149999999999999" customHeight="1" x14ac:dyDescent="0.25">
      <c r="A52" s="10" t="s">
        <v>105</v>
      </c>
      <c r="B52" s="23">
        <f>SUM(B53:B55)</f>
        <v>244</v>
      </c>
      <c r="C52" s="23">
        <f>SUM(C53:C55)</f>
        <v>202</v>
      </c>
      <c r="D52" s="12">
        <f t="shared" si="1"/>
        <v>82.786885245901644</v>
      </c>
      <c r="E52" s="23">
        <f t="shared" ref="E52:L52" si="37">SUM(E53:E55)</f>
        <v>160</v>
      </c>
      <c r="F52" s="23">
        <f t="shared" si="37"/>
        <v>0</v>
      </c>
      <c r="G52" s="23">
        <f t="shared" si="37"/>
        <v>0</v>
      </c>
      <c r="H52" s="23">
        <f t="shared" si="37"/>
        <v>0</v>
      </c>
      <c r="I52" s="23">
        <f t="shared" si="37"/>
        <v>3</v>
      </c>
      <c r="J52" s="23">
        <f t="shared" si="37"/>
        <v>0</v>
      </c>
      <c r="K52" s="23">
        <f t="shared" si="37"/>
        <v>0</v>
      </c>
      <c r="L52" s="23">
        <f t="shared" si="37"/>
        <v>0</v>
      </c>
      <c r="M52" s="11">
        <v>16690</v>
      </c>
      <c r="N52" s="12">
        <f>(E52+F52+G52)/(C52-(H52+I52+J52+K52+L52))*100</f>
        <v>80.402010050251263</v>
      </c>
    </row>
    <row r="53" spans="1:14" ht="19.149999999999999" customHeight="1" x14ac:dyDescent="0.35">
      <c r="A53" s="13" t="s">
        <v>28</v>
      </c>
      <c r="B53" s="15">
        <v>84</v>
      </c>
      <c r="C53" s="15">
        <v>72</v>
      </c>
      <c r="D53" s="16">
        <f t="shared" si="1"/>
        <v>85.714285714285708</v>
      </c>
      <c r="E53" s="15">
        <v>56</v>
      </c>
      <c r="F53" s="15">
        <v>0</v>
      </c>
      <c r="G53" s="15">
        <v>0</v>
      </c>
      <c r="H53" s="15">
        <v>0</v>
      </c>
      <c r="I53" s="15">
        <v>2</v>
      </c>
      <c r="J53" s="15">
        <v>0</v>
      </c>
      <c r="K53" s="15">
        <v>0</v>
      </c>
      <c r="L53" s="15">
        <v>0</v>
      </c>
      <c r="M53" s="17">
        <v>12483</v>
      </c>
      <c r="N53" s="18">
        <f t="shared" ref="N53:N55" si="38">(E53+F53+G53)/(C53-(H53+I53+J53+K53+L53))*100</f>
        <v>80</v>
      </c>
    </row>
    <row r="54" spans="1:14" ht="19.149999999999999" customHeight="1" x14ac:dyDescent="0.35">
      <c r="A54" s="13" t="s">
        <v>9</v>
      </c>
      <c r="B54" s="15">
        <v>54</v>
      </c>
      <c r="C54" s="15">
        <v>46</v>
      </c>
      <c r="D54" s="16">
        <f t="shared" si="1"/>
        <v>85.18518518518519</v>
      </c>
      <c r="E54" s="15">
        <v>37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7">
        <v>18409</v>
      </c>
      <c r="N54" s="18">
        <f t="shared" si="38"/>
        <v>80.434782608695656</v>
      </c>
    </row>
    <row r="55" spans="1:14" ht="19.149999999999999" customHeight="1" x14ac:dyDescent="0.35">
      <c r="A55" s="13" t="s">
        <v>2</v>
      </c>
      <c r="B55" s="15">
        <v>106</v>
      </c>
      <c r="C55" s="15">
        <v>84</v>
      </c>
      <c r="D55" s="16">
        <f t="shared" si="1"/>
        <v>79.245283018867923</v>
      </c>
      <c r="E55" s="15">
        <v>67</v>
      </c>
      <c r="F55" s="15">
        <v>0</v>
      </c>
      <c r="G55" s="15">
        <v>0</v>
      </c>
      <c r="H55" s="15">
        <v>0</v>
      </c>
      <c r="I55" s="15">
        <v>1</v>
      </c>
      <c r="J55" s="15">
        <v>0</v>
      </c>
      <c r="K55" s="15">
        <v>0</v>
      </c>
      <c r="L55" s="15">
        <v>0</v>
      </c>
      <c r="M55" s="17">
        <v>18094</v>
      </c>
      <c r="N55" s="18">
        <f t="shared" si="38"/>
        <v>80.722891566265062</v>
      </c>
    </row>
    <row r="56" spans="1:14" ht="19.149999999999999" customHeight="1" x14ac:dyDescent="0.25">
      <c r="A56" s="21" t="s">
        <v>106</v>
      </c>
      <c r="B56" s="22">
        <f>SUM(B57:B60)</f>
        <v>137</v>
      </c>
      <c r="C56" s="22">
        <f>SUM(C57:C60)</f>
        <v>102</v>
      </c>
      <c r="D56" s="12">
        <f t="shared" si="1"/>
        <v>74.452554744525543</v>
      </c>
      <c r="E56" s="22">
        <f t="shared" ref="E56:L56" si="39">SUM(E57:E60)</f>
        <v>83</v>
      </c>
      <c r="F56" s="22">
        <f t="shared" si="39"/>
        <v>0</v>
      </c>
      <c r="G56" s="22">
        <f t="shared" si="39"/>
        <v>0</v>
      </c>
      <c r="H56" s="22">
        <f t="shared" si="39"/>
        <v>0</v>
      </c>
      <c r="I56" s="22">
        <f t="shared" si="39"/>
        <v>1</v>
      </c>
      <c r="J56" s="22">
        <f t="shared" si="39"/>
        <v>0</v>
      </c>
      <c r="K56" s="22">
        <f t="shared" si="39"/>
        <v>0</v>
      </c>
      <c r="L56" s="22">
        <f t="shared" si="39"/>
        <v>0</v>
      </c>
      <c r="M56" s="11">
        <v>16922</v>
      </c>
      <c r="N56" s="12">
        <f>(E56+F56+G56)/(C56-(H56+I56+J56+K56+L56))*100</f>
        <v>82.178217821782169</v>
      </c>
    </row>
    <row r="57" spans="1:14" ht="19.149999999999999" customHeight="1" x14ac:dyDescent="0.35">
      <c r="A57" s="13" t="s">
        <v>17</v>
      </c>
      <c r="B57" s="15">
        <v>22</v>
      </c>
      <c r="C57" s="15">
        <v>16</v>
      </c>
      <c r="D57" s="16">
        <f>C57/B57*100</f>
        <v>72.727272727272734</v>
      </c>
      <c r="E57" s="15">
        <v>13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7">
        <v>17089</v>
      </c>
      <c r="N57" s="19">
        <f>(E57+F57+G57)/(C57-(H57+I57+J57+K57+L57))*100</f>
        <v>81.25</v>
      </c>
    </row>
    <row r="58" spans="1:14" ht="19.149999999999999" customHeight="1" x14ac:dyDescent="0.35">
      <c r="A58" s="13" t="s">
        <v>19</v>
      </c>
      <c r="B58" s="15">
        <v>16</v>
      </c>
      <c r="C58" s="15">
        <v>12</v>
      </c>
      <c r="D58" s="16">
        <f>C58/B58*100</f>
        <v>75</v>
      </c>
      <c r="E58" s="15">
        <v>10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7">
        <v>19745</v>
      </c>
      <c r="N58" s="19">
        <f>(E58+F58+G58)/(C58-(H58+I58+J58+K58+L58))*100</f>
        <v>83.333333333333343</v>
      </c>
    </row>
    <row r="59" spans="1:14" ht="19.149999999999999" customHeight="1" x14ac:dyDescent="0.35">
      <c r="A59" s="13" t="s">
        <v>24</v>
      </c>
      <c r="B59" s="15">
        <v>46</v>
      </c>
      <c r="C59" s="15">
        <v>36</v>
      </c>
      <c r="D59" s="16">
        <f>C59/B59*100</f>
        <v>78.260869565217391</v>
      </c>
      <c r="E59" s="15">
        <v>29</v>
      </c>
      <c r="F59" s="15">
        <v>0</v>
      </c>
      <c r="G59" s="15">
        <v>0</v>
      </c>
      <c r="H59" s="15">
        <v>0</v>
      </c>
      <c r="I59" s="15">
        <v>1</v>
      </c>
      <c r="J59" s="15">
        <v>0</v>
      </c>
      <c r="K59" s="15">
        <v>0</v>
      </c>
      <c r="L59" s="15">
        <v>0</v>
      </c>
      <c r="M59" s="17">
        <v>16700</v>
      </c>
      <c r="N59" s="19">
        <f>(E59+F59+G59)/(C59-(H59+I59+J59+K59+L59))*100</f>
        <v>82.857142857142861</v>
      </c>
    </row>
    <row r="60" spans="1:14" ht="19.149999999999999" customHeight="1" x14ac:dyDescent="0.35">
      <c r="A60" s="13" t="s">
        <v>40</v>
      </c>
      <c r="B60" s="15">
        <v>53</v>
      </c>
      <c r="C60" s="15">
        <v>38</v>
      </c>
      <c r="D60" s="16">
        <f t="shared" ref="D60:D64" si="40">C60/B60*100</f>
        <v>71.698113207547166</v>
      </c>
      <c r="E60" s="15">
        <v>31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7">
        <v>14509</v>
      </c>
      <c r="N60" s="19">
        <f t="shared" ref="N60" si="41">(E60+F60+G60)/(C60-(H60+I60+J60+K60+L60))*100</f>
        <v>81.578947368421055</v>
      </c>
    </row>
    <row r="61" spans="1:14" ht="19.149999999999999" customHeight="1" x14ac:dyDescent="0.25">
      <c r="A61" s="10" t="s">
        <v>41</v>
      </c>
      <c r="B61" s="23">
        <f>SUM(B62:B64)</f>
        <v>10</v>
      </c>
      <c r="C61" s="23">
        <f>SUM(C62:C64)</f>
        <v>8</v>
      </c>
      <c r="D61" s="12">
        <f t="shared" si="40"/>
        <v>80</v>
      </c>
      <c r="E61" s="23">
        <f t="shared" ref="E61:L61" si="42">SUM(E62:E64)</f>
        <v>4</v>
      </c>
      <c r="F61" s="23">
        <f t="shared" si="42"/>
        <v>0</v>
      </c>
      <c r="G61" s="23">
        <f t="shared" si="42"/>
        <v>0</v>
      </c>
      <c r="H61" s="23">
        <f t="shared" si="42"/>
        <v>0</v>
      </c>
      <c r="I61" s="23">
        <f t="shared" si="42"/>
        <v>4</v>
      </c>
      <c r="J61" s="23">
        <f t="shared" si="42"/>
        <v>0</v>
      </c>
      <c r="K61" s="23">
        <f t="shared" si="42"/>
        <v>0</v>
      </c>
      <c r="L61" s="23">
        <f t="shared" si="42"/>
        <v>0</v>
      </c>
      <c r="M61" s="11">
        <v>13000</v>
      </c>
      <c r="N61" s="12">
        <f>(E61+F61+G61)/(C61-(H61+I61+J61+K61+L61))*100</f>
        <v>100</v>
      </c>
    </row>
    <row r="62" spans="1:14" ht="19.149999999999999" customHeight="1" x14ac:dyDescent="0.35">
      <c r="A62" s="13" t="s">
        <v>42</v>
      </c>
      <c r="B62" s="15">
        <v>3</v>
      </c>
      <c r="C62" s="15">
        <v>3</v>
      </c>
      <c r="D62" s="16">
        <f t="shared" si="40"/>
        <v>100</v>
      </c>
      <c r="E62" s="15">
        <v>3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7">
        <v>13000</v>
      </c>
      <c r="N62" s="18">
        <f t="shared" ref="N62:N63" si="43">(E62+F62+G62)/(C62-(H62+I62+J62+K62+L62))*100</f>
        <v>100</v>
      </c>
    </row>
    <row r="63" spans="1:14" ht="19.149999999999999" customHeight="1" x14ac:dyDescent="0.35">
      <c r="A63" s="13" t="s">
        <v>43</v>
      </c>
      <c r="B63" s="15">
        <v>3</v>
      </c>
      <c r="C63" s="15">
        <v>2</v>
      </c>
      <c r="D63" s="16">
        <f t="shared" si="40"/>
        <v>66.666666666666657</v>
      </c>
      <c r="E63" s="15">
        <v>1</v>
      </c>
      <c r="F63" s="15">
        <v>0</v>
      </c>
      <c r="G63" s="15">
        <v>0</v>
      </c>
      <c r="H63" s="15">
        <v>0</v>
      </c>
      <c r="I63" s="15">
        <v>1</v>
      </c>
      <c r="J63" s="15">
        <v>0</v>
      </c>
      <c r="K63" s="15">
        <v>0</v>
      </c>
      <c r="L63" s="15">
        <v>0</v>
      </c>
      <c r="M63" s="17" t="s">
        <v>112</v>
      </c>
      <c r="N63" s="18">
        <f t="shared" si="43"/>
        <v>100</v>
      </c>
    </row>
    <row r="64" spans="1:14" ht="19.149999999999999" customHeight="1" x14ac:dyDescent="0.35">
      <c r="A64" s="13" t="s">
        <v>44</v>
      </c>
      <c r="B64" s="15">
        <v>4</v>
      </c>
      <c r="C64" s="15">
        <v>3</v>
      </c>
      <c r="D64" s="16">
        <f t="shared" si="40"/>
        <v>75</v>
      </c>
      <c r="E64" s="15">
        <v>0</v>
      </c>
      <c r="F64" s="15">
        <v>0</v>
      </c>
      <c r="G64" s="15">
        <v>0</v>
      </c>
      <c r="H64" s="15">
        <v>0</v>
      </c>
      <c r="I64" s="15">
        <v>3</v>
      </c>
      <c r="J64" s="15">
        <v>0</v>
      </c>
      <c r="K64" s="15">
        <v>0</v>
      </c>
      <c r="L64" s="15">
        <v>0</v>
      </c>
      <c r="M64" s="17" t="s">
        <v>112</v>
      </c>
      <c r="N64" s="18" t="s">
        <v>112</v>
      </c>
    </row>
    <row r="65" spans="1:14" ht="19.149999999999999" customHeight="1" x14ac:dyDescent="0.25">
      <c r="A65" s="24" t="s">
        <v>107</v>
      </c>
      <c r="B65" s="25">
        <f>B10+B13+B16+B18+B20+B22+B24+B26+B28+B31+B39+B44+B48+B52+B56+B61</f>
        <v>1950</v>
      </c>
      <c r="C65" s="25">
        <f>C10+C13+C16+C18+C20+C22+C24+C26+C28+C31+C39+C44+C48+C52+C56+C61</f>
        <v>1516</v>
      </c>
      <c r="D65" s="26">
        <f t="shared" si="1"/>
        <v>77.743589743589752</v>
      </c>
      <c r="E65" s="25">
        <f t="shared" ref="E65:L65" si="44">E10+E13+E16+E18+E20+E22+E24+E26+E28+E31+E39+E44+E48+E52+E56+E61</f>
        <v>1175</v>
      </c>
      <c r="F65" s="25">
        <f t="shared" si="44"/>
        <v>4</v>
      </c>
      <c r="G65" s="25">
        <f t="shared" si="44"/>
        <v>41</v>
      </c>
      <c r="H65" s="25">
        <f t="shared" si="44"/>
        <v>0</v>
      </c>
      <c r="I65" s="25">
        <f t="shared" si="44"/>
        <v>53</v>
      </c>
      <c r="J65" s="25">
        <f t="shared" si="44"/>
        <v>0</v>
      </c>
      <c r="K65" s="25">
        <f t="shared" si="44"/>
        <v>0</v>
      </c>
      <c r="L65" s="25">
        <f t="shared" si="44"/>
        <v>0</v>
      </c>
      <c r="M65" s="25">
        <v>17993</v>
      </c>
      <c r="N65" s="26">
        <f>(E65+F65+G65)/(C65-(H65+I65+J65+K65+L65))*100</f>
        <v>83.390293916609707</v>
      </c>
    </row>
    <row r="66" spans="1:14" ht="19.149999999999999" customHeight="1" x14ac:dyDescent="0.35">
      <c r="A66" s="27" t="s">
        <v>108</v>
      </c>
      <c r="B66" s="28">
        <f>B10+B13+B18+B26+B39+B62+B63</f>
        <v>715</v>
      </c>
      <c r="C66" s="28">
        <f>C10+C13+C18+C26+C39+C62+C63</f>
        <v>575</v>
      </c>
      <c r="D66" s="29">
        <f t="shared" si="1"/>
        <v>80.419580419580413</v>
      </c>
      <c r="E66" s="28">
        <f t="shared" ref="E66:L66" si="45">E10+E13+E18+E26+E39+E62+E63</f>
        <v>395</v>
      </c>
      <c r="F66" s="28">
        <f t="shared" si="45"/>
        <v>4</v>
      </c>
      <c r="G66" s="28">
        <f t="shared" si="45"/>
        <v>40</v>
      </c>
      <c r="H66" s="28">
        <f t="shared" si="45"/>
        <v>0</v>
      </c>
      <c r="I66" s="28">
        <f t="shared" si="45"/>
        <v>21</v>
      </c>
      <c r="J66" s="28">
        <f t="shared" si="45"/>
        <v>0</v>
      </c>
      <c r="K66" s="28">
        <f t="shared" si="45"/>
        <v>0</v>
      </c>
      <c r="L66" s="28">
        <f t="shared" si="45"/>
        <v>0</v>
      </c>
      <c r="M66" s="30">
        <v>15453</v>
      </c>
      <c r="N66" s="29">
        <f>(E66+F66+G66)/(C66-(H66+I66+J66+K66+L66))*100</f>
        <v>79.241877256317693</v>
      </c>
    </row>
    <row r="67" spans="1:14" ht="19.149999999999999" customHeight="1" x14ac:dyDescent="0.35">
      <c r="A67" s="27" t="s">
        <v>45</v>
      </c>
      <c r="B67" s="28">
        <f>B20+B22+B24+B48+B52</f>
        <v>842</v>
      </c>
      <c r="C67" s="28">
        <f>C20+C22+C24+C48+C52</f>
        <v>632</v>
      </c>
      <c r="D67" s="29">
        <f t="shared" si="1"/>
        <v>75.059382422802841</v>
      </c>
      <c r="E67" s="28">
        <f t="shared" ref="E67:L67" si="46">E20+E22+E24+E48+E52</f>
        <v>545</v>
      </c>
      <c r="F67" s="28">
        <f t="shared" si="46"/>
        <v>0</v>
      </c>
      <c r="G67" s="28">
        <f t="shared" si="46"/>
        <v>0</v>
      </c>
      <c r="H67" s="28">
        <f t="shared" si="46"/>
        <v>0</v>
      </c>
      <c r="I67" s="28">
        <f t="shared" si="46"/>
        <v>7</v>
      </c>
      <c r="J67" s="28">
        <f t="shared" si="46"/>
        <v>0</v>
      </c>
      <c r="K67" s="28">
        <f t="shared" si="46"/>
        <v>0</v>
      </c>
      <c r="L67" s="28">
        <f t="shared" si="46"/>
        <v>0</v>
      </c>
      <c r="M67" s="30">
        <v>20737</v>
      </c>
      <c r="N67" s="29">
        <f t="shared" si="34"/>
        <v>87.2</v>
      </c>
    </row>
    <row r="68" spans="1:14" ht="19.149999999999999" customHeight="1" x14ac:dyDescent="0.35">
      <c r="A68" s="27" t="s">
        <v>46</v>
      </c>
      <c r="B68" s="28">
        <f>B16+B28+B31+B44+B56+B64</f>
        <v>393</v>
      </c>
      <c r="C68" s="28">
        <f>C16+C28+C31+C44+C56+C64</f>
        <v>309</v>
      </c>
      <c r="D68" s="29">
        <f t="shared" si="1"/>
        <v>78.625954198473281</v>
      </c>
      <c r="E68" s="28">
        <f t="shared" ref="E68:L68" si="47">E16+E28+E31+E44+E56+E64</f>
        <v>235</v>
      </c>
      <c r="F68" s="28">
        <f t="shared" si="47"/>
        <v>0</v>
      </c>
      <c r="G68" s="28">
        <f t="shared" si="47"/>
        <v>1</v>
      </c>
      <c r="H68" s="28">
        <f t="shared" si="47"/>
        <v>0</v>
      </c>
      <c r="I68" s="28">
        <f t="shared" si="47"/>
        <v>25</v>
      </c>
      <c r="J68" s="28">
        <f t="shared" si="47"/>
        <v>0</v>
      </c>
      <c r="K68" s="28">
        <f t="shared" si="47"/>
        <v>0</v>
      </c>
      <c r="L68" s="28">
        <f t="shared" si="47"/>
        <v>0</v>
      </c>
      <c r="M68" s="30">
        <v>18533</v>
      </c>
      <c r="N68" s="29">
        <f t="shared" si="34"/>
        <v>83.098591549295776</v>
      </c>
    </row>
    <row r="69" spans="1:14" ht="19.149999999999999" customHeight="1" x14ac:dyDescent="0.25">
      <c r="A69" s="31"/>
      <c r="B69" s="32"/>
    </row>
  </sheetData>
  <mergeCells count="4">
    <mergeCell ref="A3:A9"/>
    <mergeCell ref="E3:F3"/>
    <mergeCell ref="E4:F4"/>
    <mergeCell ref="E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2564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2023-02-28T06:14:40Z</cp:lastPrinted>
  <dcterms:created xsi:type="dcterms:W3CDTF">2023-02-01T02:15:07Z</dcterms:created>
  <dcterms:modified xsi:type="dcterms:W3CDTF">2023-05-25T03:49:21Z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qinzen@microsoft.com</vt:lpwstr>
  </property>
  <property fmtid="{D5CDD505-2E9C-101B-9397-08002B2CF9AE}" pid="5" name="MSIP_Label_f42aa342-8706-4288-bd11-ebb85995028c_SetDate">
    <vt:lpwstr>2018-05-23T11:41:12.6969027Z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